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30" yWindow="-195" windowWidth="11655" windowHeight="9810"/>
  </bookViews>
  <sheets>
    <sheet name="Table1" sheetId="1" r:id="rId1"/>
  </sheets>
  <definedNames>
    <definedName name="_xlnm._FilterDatabase" localSheetId="0" hidden="1">Table1!$A$6:$B$133</definedName>
    <definedName name="Z_14BDC7E5_2D9F_4134_ADBB_FC21B817255A_.wvu.FilterData" localSheetId="0" hidden="1">Table1!$A$6:$B$133</definedName>
    <definedName name="Z_1578C322_F54D_4D61_9839_6379970D0E7A_.wvu.FilterData" localSheetId="0" hidden="1">Table1!$A$6:$B$133</definedName>
    <definedName name="Z_27FFAAC6_90A0_4A27_92F3_BF8C4F2AD4EF_.wvu.FilterData" localSheetId="0" hidden="1">Table1!$A$6:$B$133</definedName>
    <definedName name="Z_48C53D35_BE1D_4009_89B1_1E0D36F3BF9E_.wvu.FilterData" localSheetId="0" hidden="1">Table1!$A$6:$B$133</definedName>
    <definedName name="Z_48C53D35_BE1D_4009_89B1_1E0D36F3BF9E_.wvu.PrintTitles" localSheetId="0" hidden="1">Table1!$5:$6</definedName>
    <definedName name="Z_49219DB8_EB06_4505_8B6A_F413C56D00AD_.wvu.FilterData" localSheetId="0" hidden="1">Table1!$A$6:$B$133</definedName>
    <definedName name="Z_50A4C116_B78D_4F56_8889_6E668096DCBB_.wvu.FilterData" localSheetId="0" hidden="1">Table1!$A$6:$B$133</definedName>
    <definedName name="Z_5A3CCC71_FEF3_43BF_AA15_E600F78C3479_.wvu.FilterData" localSheetId="0" hidden="1">Table1!$A$6:$B$133</definedName>
    <definedName name="Z_5A3CCC71_FEF3_43BF_AA15_E600F78C3479_.wvu.PrintArea" localSheetId="0" hidden="1">Table1!$A$1:$B$133</definedName>
    <definedName name="Z_5A3CCC71_FEF3_43BF_AA15_E600F78C3479_.wvu.PrintTitles" localSheetId="0" hidden="1">Table1!$5:$6</definedName>
    <definedName name="Z_5A3CCC71_FEF3_43BF_AA15_E600F78C3479_.wvu.Rows" localSheetId="0" hidden="1">Table1!#REF!</definedName>
    <definedName name="Z_73510616_A23E_4365_8BA3_A00BB0976B6C_.wvu.FilterData" localSheetId="0" hidden="1">Table1!$A$6:$B$133</definedName>
    <definedName name="Z_73510616_A23E_4365_8BA3_A00BB0976B6C_.wvu.PrintTitles" localSheetId="0" hidden="1">Table1!$5:$6</definedName>
    <definedName name="Z_74F899C2_6B72_46B5_B2B3_75180863993A_.wvu.FilterData" localSheetId="0" hidden="1">Table1!$A$6:$B$133</definedName>
    <definedName name="Z_753F8035_19F1_46AB_B849_EE021AB3FABA_.wvu.FilterData" localSheetId="0" hidden="1">Table1!$A$6:$B$133</definedName>
    <definedName name="Z_7BFE7861_72DE_4344_A00E_C5718E0113EB_.wvu.FilterData" localSheetId="0" hidden="1">Table1!$A$6:$B$133</definedName>
    <definedName name="Z_7E1FCA43_9FDD_483B_A72F_4D79B6190581_.wvu.FilterData" localSheetId="0" hidden="1">Table1!$A$6:$B$133</definedName>
    <definedName name="Z_86849D50_2E85_438F_84F7_EA62A1B29E15_.wvu.FilterData" localSheetId="0" hidden="1">Table1!$A$6:$B$133</definedName>
    <definedName name="Z_8B16288D_944E_4AA2_910F_67DDF21D227E_.wvu.FilterData" localSheetId="0" hidden="1">Table1!$A$6:$B$133</definedName>
    <definedName name="Z_8E142D9B_FF18_42A2_B21D_76A799D51A1E_.wvu.FilterData" localSheetId="0" hidden="1">Table1!$A$6:$B$133</definedName>
    <definedName name="Z_9A2F5CA3_0B2C_49B8_A8C5_3F74B85B5F25_.wvu.FilterData" localSheetId="0" hidden="1">Table1!$A$6:$B$133</definedName>
    <definedName name="Z_9A2F5CA3_0B2C_49B8_A8C5_3F74B85B5F25_.wvu.PrintArea" localSheetId="0" hidden="1">Table1!$A$1:$B$133</definedName>
    <definedName name="Z_9A2F5CA3_0B2C_49B8_A8C5_3F74B85B5F25_.wvu.PrintTitles" localSheetId="0" hidden="1">Table1!$5:$6</definedName>
    <definedName name="Z_9D08D47E_5F99_4100_8D75_FF751E99FC19_.wvu.FilterData" localSheetId="0" hidden="1">Table1!$A$6:$B$133</definedName>
    <definedName name="Z_A2E13DEC_25E6_4388_8F5C_78F51C6CE8B3_.wvu.FilterData" localSheetId="0" hidden="1">Table1!$A$6:$B$133</definedName>
    <definedName name="Z_AB38DE60_FC21_4970_B178_2593C7EAB5EC_.wvu.FilterData" localSheetId="0" hidden="1">Table1!$A$6:$B$133</definedName>
    <definedName name="Z_BE62F12D_3C8B_43D8_921E_A727C8DA2B64_.wvu.FilterData" localSheetId="0" hidden="1">Table1!$A$6:$B$133</definedName>
    <definedName name="Z_D9167750_8FAE_4A45_B9C1_BE539C2445E0_.wvu.FilterData" localSheetId="0" hidden="1">Table1!$A$6:$B$6</definedName>
    <definedName name="Z_E1700582_F813_49A0_8837_FB907748DEB7_.wvu.FilterData" localSheetId="0" hidden="1">Table1!$A$6:$B$133</definedName>
    <definedName name="Z_E713A2C6_03D6_4BBA_BF07_8C39D7C5CECA_.wvu.FilterData" localSheetId="0" hidden="1">Table1!$A$6:$B$133</definedName>
    <definedName name="Z_F6A317E6_D843_44F5_B5BA_4DEB52A84A18_.wvu.FilterData" localSheetId="0" hidden="1">Table1!$A$6:$B$133</definedName>
    <definedName name="Z_F83439DF_CAB5_419D_AEAF_27EFB8C4343A_.wvu.FilterData" localSheetId="0" hidden="1">Table1!$A$6:$B$133</definedName>
    <definedName name="_xlnm.Print_Titles" localSheetId="0">Table1!$5:$6</definedName>
    <definedName name="_xlnm.Print_Area" localSheetId="0">Table1!$A$1:$D$133</definedName>
  </definedNames>
  <calcPr calcId="145621"/>
  <customWorkbookViews>
    <customWorkbookView name="chernecova - Личное представление" guid="{86849D50-2E85-438F-84F7-EA62A1B29E15}" mergeInterval="0" personalView="1" maximized="1" xWindow="1" yWindow="1" windowWidth="1436" windowHeight="670" activeSheetId="1"/>
    <customWorkbookView name="Михаил Александрович Селезнев - Личное представление" guid="{9A2F5CA3-0B2C-49B8-A8C5-3F74B85B5F25}" mergeInterval="0" personalView="1" maximized="1" windowWidth="1920" windowHeight="788" activeSheetId="1"/>
    <customWorkbookView name="Глаголева - Личное представление" guid="{48C53D35-BE1D-4009-89B1-1E0D36F3BF9E}" mergeInterval="0" personalView="1" xWindow="684" yWindow="41" windowWidth="708" windowHeight="574" activeSheetId="1"/>
    <customWorkbookView name="Марина Анатольевна Меркулова - Личное представление" guid="{5A3CCC71-FEF3-43BF-AA15-E600F78C3479}" mergeInterval="0" personalView="1" maximized="1" windowWidth="1436" windowHeight="661" activeSheetId="1"/>
    <customWorkbookView name="Ольга Ильинична Чернецова - Личное представление" guid="{7BFE7861-72DE-4344-A00E-C5718E0113EB}" mergeInterval="0" personalView="1" maximized="1" xWindow="1" yWindow="1" windowWidth="1141" windowHeight="537" activeSheetId="1"/>
    <customWorkbookView name="Татьяна Михайловна Пелепец - Личное представление" guid="{49219DB8-EB06-4505-8B6A-F413C56D00AD}" mergeInterval="0" personalView="1" maximized="1" xWindow="1" yWindow="1" windowWidth="1436" windowHeight="624" activeSheetId="1"/>
    <customWorkbookView name="Елена Валерьевна Данилюк - Личное представление" guid="{14BDC7E5-2D9F-4134-ADBB-FC21B817255A}" mergeInterval="0" personalView="1" maximized="1" xWindow="1" yWindow="1" windowWidth="1409" windowHeight="742" activeSheetId="1"/>
    <customWorkbookView name="Виктория Викторовна Ионова - Личное представление" guid="{73510616-A23E-4365-8BA3-A00BB0976B6C}" mergeInterval="0" personalView="1" xWindow="9" yWindow="31" windowWidth="1424" windowHeight="631" activeSheetId="1"/>
  </customWorkbookViews>
</workbook>
</file>

<file path=xl/calcChain.xml><?xml version="1.0" encoding="utf-8"?>
<calcChain xmlns="http://schemas.openxmlformats.org/spreadsheetml/2006/main">
  <c r="D30" i="1" l="1"/>
  <c r="C30" i="1"/>
  <c r="D33" i="1"/>
  <c r="C33" i="1"/>
  <c r="D72" i="1"/>
  <c r="C72" i="1"/>
  <c r="D67" i="1"/>
  <c r="C67" i="1"/>
  <c r="D63" i="1"/>
  <c r="D62" i="1" s="1"/>
  <c r="C63" i="1"/>
  <c r="C62" i="1" s="1"/>
  <c r="D103" i="1" l="1"/>
  <c r="C103" i="1"/>
  <c r="D101" i="1" l="1"/>
  <c r="C101" i="1"/>
  <c r="D131" i="1"/>
  <c r="C131" i="1"/>
  <c r="D126" i="1"/>
  <c r="C126" i="1"/>
  <c r="D111" i="1"/>
  <c r="C111" i="1"/>
  <c r="D105" i="1"/>
  <c r="C105" i="1"/>
  <c r="D25" i="1"/>
  <c r="D23" i="1" s="1"/>
  <c r="C25" i="1"/>
  <c r="C23" i="1" s="1"/>
  <c r="D87" i="1"/>
  <c r="C87" i="1"/>
  <c r="D84" i="1"/>
  <c r="C84" i="1"/>
  <c r="D82" i="1"/>
  <c r="C82" i="1"/>
  <c r="D76" i="1"/>
  <c r="C76" i="1"/>
  <c r="D55" i="1"/>
  <c r="C55" i="1"/>
  <c r="D37" i="1"/>
  <c r="C37" i="1"/>
  <c r="D29" i="1"/>
  <c r="C29" i="1"/>
  <c r="D18" i="1"/>
  <c r="C18" i="1"/>
  <c r="D13" i="1"/>
  <c r="C13" i="1"/>
  <c r="D10" i="1"/>
  <c r="C10" i="1"/>
  <c r="D100" i="1" l="1"/>
  <c r="D99" i="1" s="1"/>
  <c r="D9" i="1"/>
  <c r="D8" i="1" s="1"/>
  <c r="C54" i="1"/>
  <c r="C100" i="1"/>
  <c r="C99" i="1" s="1"/>
  <c r="D54" i="1"/>
  <c r="C9" i="1"/>
  <c r="C8" i="1" s="1"/>
  <c r="C7" i="1" l="1"/>
  <c r="C133" i="1" s="1"/>
  <c r="D7" i="1"/>
  <c r="D133" i="1" s="1"/>
</calcChain>
</file>

<file path=xl/sharedStrings.xml><?xml version="1.0" encoding="utf-8"?>
<sst xmlns="http://schemas.openxmlformats.org/spreadsheetml/2006/main" count="259" uniqueCount="257">
  <si>
    <t/>
  </si>
  <si>
    <t>Наименование</t>
  </si>
  <si>
    <t>Код бюджетной классификации Российской Федерации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</si>
  <si>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</si>
  <si>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</si>
  <si>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</si>
  <si>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</si>
  <si>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</si>
  <si>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</si>
  <si>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</si>
  <si>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</si>
  <si>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</si>
  <si>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</si>
  <si>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</si>
  <si>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на пиво, производимое на территории Российской Федерации</t>
  </si>
  <si>
    <t>000 1 03 02100 01 0000 110</t>
  </si>
  <si>
    <t>НАЛОГИ НА ИМУЩЕСТВО</t>
  </si>
  <si>
    <t>000 1 06 00000 00 0000 000</t>
  </si>
  <si>
    <t>Налог на имущество организаций по имуществу, не входящему в Единую систему газоснабжения</t>
  </si>
  <si>
    <t>000 1 06 02010 02 0000 110</t>
  </si>
  <si>
    <t>Транспортный налог</t>
  </si>
  <si>
    <t>000 1 06 04000 02 0000 110</t>
  </si>
  <si>
    <t>Налог на игорный бизнес</t>
  </si>
  <si>
    <t>000 1 06 05000 02 0000 110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</si>
  <si>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</si>
  <si>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</si>
  <si>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</si>
  <si>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</si>
  <si>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Сборы за пользование объектами животного мира и за пользование объектами водных биологических ресурсов</t>
  </si>
  <si>
    <t>000 1 07 04000 01 0000 110</t>
  </si>
  <si>
    <t>ГОСУДАРСТВЕННАЯ ПОШЛИНА</t>
  </si>
  <si>
    <t>000 1 08 00000 00 0000 000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</si>
  <si>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</si>
  <si>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000 1 08 07110 01 0000 110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</si>
  <si>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</si>
  <si>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000 1 08 07120 01 0000 110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</si>
  <si>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</si>
  <si>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000 1 08 07130 01 0000 110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</si>
  <si>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</si>
  <si>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</si>
  <si>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</si>
  <si>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</si>
  <si>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000 1 11 01020 02 0000 120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</si>
  <si>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</si>
  <si>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000 1 11 03020 02 0000 120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</si>
  <si>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</si>
  <si>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000 1 11 05022 02 0000 120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</si>
  <si>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</si>
  <si>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000 1 11 05032 02 0000 120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</si>
  <si>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</si>
  <si>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000 1 11 05072 02 0000 120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</si>
  <si>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</si>
  <si>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000 1 11 07012 02 0000 120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</si>
  <si>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</si>
  <si>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</si>
  <si>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</si>
  <si>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</si>
  <si>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Прочие доходы от оказания платных услуг (работ) получателями средств бюджетов субъектов Российской Федерации</t>
  </si>
  <si>
    <t>000 1 13 01992 02 0000 130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</si>
  <si>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</si>
  <si>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</si>
  <si>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 ОТ ПРОДАЖИ МАТЕРИАЛЬНЫХ И НЕМАТЕРИАЛЬНЫХ АКТИВОВ</t>
  </si>
  <si>
    <t>000 1 14 00000 00 0000 000</t>
  </si>
  <si>
    <t>000 1 14 02023 02 0000 410</t>
  </si>
  <si>
    <t>АДМИНИСТРАТИВНЫЕ ПЛАТЕЖИ И СБОРЫ</t>
  </si>
  <si>
    <t>000 1 15 00000 00 0000 000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</si>
  <si>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</si>
  <si>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000 1 15 02020 02 0000 140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</si>
  <si>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осуществляется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</t>
  </si>
  <si>
    <t>000 1 15 07020 01 0000 140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</si>
  <si>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</si>
  <si>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</si>
  <si>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</si>
  <si>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000 1 16 02030 02 0000 140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</si>
  <si>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</si>
  <si>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000 1 16 18020 02 0000 140</t>
  </si>
  <si>
    <t>Денежные взыскания (штрафы) за нарушение законодательства Российской Федерации о пожарной безопасности</t>
  </si>
  <si>
    <t>000 1 16 27000 01 0000 140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</si>
  <si>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</si>
  <si>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000 1 16 30012 01 0000 140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</si>
  <si>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</si>
  <si>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000 1 16 30020 01 0000 140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</si>
  <si>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</si>
  <si>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000 1 16 32000 02 0000 140</t>
  </si>
  <si>
    <t>000 1 16 33020 02 0000 140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</si>
  <si>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</si>
  <si>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000 1 16 37020 02 0000 140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</si>
  <si>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</si>
  <si>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000 1 16 90020 02 0000 140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</si>
  <si>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</si>
  <si>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</si>
  <si>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</si>
  <si>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</si>
  <si>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</si>
  <si>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</si>
  <si>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</si>
  <si>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</si>
  <si>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</si>
  <si>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</si>
  <si>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</si>
  <si>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</si>
  <si>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</si>
  <si>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</si>
  <si>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Иные межбюджетные трансферты</t>
  </si>
  <si>
    <t>ПРОЧИЕ БЕЗВОЗМЕЗДНЫЕ ПОСТУПЛЕНИЯ</t>
  </si>
  <si>
    <t>000 2 07 00000 00 0000 180</t>
  </si>
  <si>
    <t>Прочие безвозмездные поступления в бюджеты субъектов Российской Федерации</t>
  </si>
  <si>
    <t>000 2 07 02030 02 0000 180</t>
  </si>
  <si>
    <t>000 1 03 02230 01 0000 110</t>
  </si>
  <si>
    <t>000 1 03 02240 01 0000 110</t>
  </si>
  <si>
    <t>000 1 03 02250 01 0000 110</t>
  </si>
  <si>
    <t>000 1 13 01410 01 0000 130</t>
  </si>
  <si>
    <t>000 1 08 07380 01 0000 110</t>
  </si>
  <si>
    <t>000 1 08 07390 01 0000 110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</si>
  <si>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</si>
  <si>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</si>
  <si>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Прочие доходы от компенсации затрат бюджетов субъектов Российской Федерации</t>
  </si>
  <si>
    <t>000 1 13 02992 02 0000 130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</si>
  <si>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</si>
  <si>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</si>
  <si>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</si>
  <si>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</si>
  <si>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</si>
  <si>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</si>
  <si>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000 1 16 25086 02 0000 140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</si>
  <si>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</si>
  <si>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</si>
  <si>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</si>
  <si>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</si>
  <si>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</si>
  <si>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Государственная пошлина по делам, рассматриваемым конституционными (уставными) судами субъектов Российской Федерации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</si>
  <si>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</si>
  <si>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000 1 08 02020 01 0000 110</t>
  </si>
  <si>
    <t>000 1 08 06000 01 0000 110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</si>
  <si>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</si>
  <si>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000 1 08 07400 01 0000 110</t>
  </si>
  <si>
    <t>Государственная пошлина за выдачу и обмен паспорта гражданина Российской Федерации</t>
  </si>
  <si>
    <t>000 1 08 07100 01 0000 110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</si>
  <si>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</t>
  </si>
  <si>
    <t>000 1 08 07010 01 0000 110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</si>
  <si>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</si>
  <si>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000 1 08 07020 01 0000 110</t>
  </si>
  <si>
    <t>Сумма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</si>
  <si>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</si>
  <si>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</si>
  <si>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</si>
  <si>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000 1 01 01014 02 0000 110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</si>
  <si>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</si>
  <si>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</si>
  <si>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</si>
  <si>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</si>
  <si>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</si>
  <si>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</si>
  <si>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</si>
  <si>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000 1 01 02040 01 0000 110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</si>
  <si>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</si>
  <si>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</si>
  <si>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</si>
  <si>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</si>
  <si>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Налог на добычу общераспространенных полезных ископаемых</t>
  </si>
  <si>
    <t>000 1 07 01020 01 0000 110</t>
  </si>
  <si>
    <t>Налог на добычу прочих полезных ископаемых (за исключением полезных ископаемых в виде природных алмазов)</t>
  </si>
  <si>
    <t>000 1 07 01030 01 0000 110</t>
  </si>
  <si>
    <t>Сбор за пользование объектами животного мира</t>
  </si>
  <si>
    <t>000 1 07 04010 01 0000 110</t>
  </si>
  <si>
    <t>Сбор за пользование объектами водных биологических ресурсов (исключая внутренние водные объекты)</t>
  </si>
  <si>
    <t>000 1 07 04020 01 0000 110</t>
  </si>
  <si>
    <t>Сбор за пользование объектами водных биологических ресурсов (по внутренним водным объектам)</t>
  </si>
  <si>
    <t>000 1 07 04030 01 0000 110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</si>
  <si>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</si>
  <si>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000 1 08 07082 01 0000 110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</si>
  <si>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</si>
  <si>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000 1 08 07142 01 0000 110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</si>
  <si>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</si>
  <si>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000 1 08 07172 01 0000 110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</si>
  <si>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</si>
  <si>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000 1 08 07262 01 0000 110</t>
  </si>
  <si>
    <t>ВСЕГО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</si>
  <si>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</si>
  <si>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</si>
  <si>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</si>
  <si>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000 1 12 01010 01 0000 120</t>
  </si>
  <si>
    <t>000 1 12 01030 01 0000 120</t>
  </si>
  <si>
    <t>000 1 12 01040 01 0000 120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</si>
  <si>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</si>
  <si>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000 1 12 02012 01 0000 120</t>
  </si>
  <si>
    <t>Регулярные платежи за пользование недрами при пользовании недрами на территории Российской Федерации</t>
  </si>
  <si>
    <t>000 1 12 02030 01 0000 120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</si>
  <si>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</si>
  <si>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000 1 12 02052 01 0000 120</t>
  </si>
  <si>
    <t>Сборы за участие в конкурсе (аукционе) на право пользования участками недр местного значения</t>
  </si>
  <si>
    <t>000 1 12 02102 02 0000 120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</si>
  <si>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</si>
  <si>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000 1 12 04013 02 0000 120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</si>
  <si>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</si>
  <si>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000 1 12 04014 02 0000 120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</si>
  <si>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</si>
  <si>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000 1 12 04015 02 0000 120</t>
  </si>
  <si>
    <t>Дотации бюджетам субъектов Российской Федерации,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</si>
  <si>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</si>
  <si>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</si>
  <si>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субъектов Российской Федерации на поддержку племенного крупного рогатого скота молочного направления</t>
  </si>
  <si>
    <t>000 1 13 02040 01 0000 130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</si>
  <si>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</si>
  <si>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Субсидии бюджетам субъектов Российской Федерации на софинансирование региональных программ повышения мобильности трудовых ресурсов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</si>
  <si>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</si>
  <si>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</si>
  <si>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000 1 08 07282 01 0000 110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</si>
  <si>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</si>
  <si>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000 1 16 03020 02 0000 140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</si>
  <si>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</si>
  <si>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</si>
  <si>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000 2 02 15001 02 0000 151</t>
  </si>
  <si>
    <t>000 2 02 15010 02 0000 151</t>
  </si>
  <si>
    <t>000 2 02 15009 02 0000 151</t>
  </si>
  <si>
    <t xml:space="preserve"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</t>
  </si>
  <si>
    <t>000 2 02 25541 02 0000 151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</si>
  <si>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</si>
  <si>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</si>
  <si>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000 2 02 25238 02 0000 151</t>
  </si>
  <si>
    <t>000 2 02 25446 02 0000 151</t>
  </si>
  <si>
    <t>000 2 02 35250 02 0000 151</t>
  </si>
  <si>
    <t>000 2 02 35220 02 0000 151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</si>
  <si>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</si>
  <si>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000 2 02 35240 02 0000 151</t>
  </si>
  <si>
    <t>000 2 02 35280 02 0000 151</t>
  </si>
  <si>
    <t>000 2 02 35118 02 0000 151</t>
  </si>
  <si>
    <t>000 2 02 35129 02 0000 151</t>
  </si>
  <si>
    <t>000 2 02 35128 02 0000 151</t>
  </si>
  <si>
    <t>000 2 02 35260 02 0000 151</t>
  </si>
  <si>
    <t>000 2 02 35290 02 0000 151</t>
  </si>
  <si>
    <t>000 2 02 35270 02 0000 151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</si>
  <si>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</si>
  <si>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000 2 02 35380 02 0000 151</t>
  </si>
  <si>
    <t>000 2 02 35135 02 0000 151</t>
  </si>
  <si>
    <t>000 2 02 35137 02 0000 151</t>
  </si>
  <si>
    <t>000 2 02 35900 02 0000 151</t>
  </si>
  <si>
    <t>Единая субвенция бюджетам субъектов Российской Федерации и бюджету г.Байконура</t>
  </si>
  <si>
    <t>000 2 02 45141 02 0000 151</t>
  </si>
  <si>
    <t>Межбюджетные трансферты, передаваемые бюджетам субъектов Российской Федерации на обеспечение деятельности  депутатов Государственной Думы и их помощников в избирательных округах</t>
  </si>
  <si>
    <t>000 2 02 45142 02 0000 151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</si>
  <si>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</si>
  <si>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000 2 02 45161 02 0000 151</t>
  </si>
  <si>
    <t xml:space="preserve"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 </t>
  </si>
  <si>
    <t>000 2 02 45197 02 0000 151</t>
  </si>
  <si>
    <t>000 2 02 10000 00 0000 151</t>
  </si>
  <si>
    <t>000 2 02 20000 00 0000 151</t>
  </si>
  <si>
    <t>000 2 02 30000 00 0000 151</t>
  </si>
  <si>
    <t>000 2 02 40000 00 0000 151</t>
  </si>
  <si>
    <t>Плата за негативное воздействие на окружающую среду</t>
  </si>
  <si>
    <t>000 1 12 01000 01 0000 120</t>
  </si>
  <si>
    <t>Платежи при пользовании недрами</t>
  </si>
  <si>
    <t>000 1 12 02000 01 0000 120</t>
  </si>
  <si>
    <t>000 1 12 04000 02 0000 120</t>
  </si>
  <si>
    <t>Плата за использование лесов</t>
  </si>
  <si>
    <t>Распределение доходов областного бюджета по кодам классификации доходов бюджетов
на плановый период 2018 и 2019 годов</t>
  </si>
  <si>
    <t xml:space="preserve">                        Приложение 5.1
                        к закону Мурманской области
                        "Об областном бюджете на 2017 год 
                        и на плановый период 2018 и 2019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</si>
</sst>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 wrapText="1"/>
    </xf>
    <xf numFmtId="0" fontId="2" fillId="0" borderId="0"/>
    <xf numFmtId="0" fontId="5" fillId="0" borderId="0"/>
    <xf numFmtId="0" fontId="11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vertical="top" wrapText="1"/>
    </xf>
    <xf numFmtId="0" fontId="0" fillId="0" borderId="0" xfId="0" applyNumberFormat="1" applyFont="1" applyFill="1" applyAlignment="1">
      <alignment vertical="top" wrapText="1"/>
    </xf>
    <xf numFmtId="0" fontId="0" fillId="0" borderId="0" xfId="0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" fontId="0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4" fontId="1" fillId="0" borderId="0" xfId="0" applyNumberFormat="1" applyFont="1" applyFill="1" applyBorder="1" applyAlignment="1"/>
    <xf numFmtId="4" fontId="0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 applyProtection="1">
      <alignment horizontal="center" wrapText="1"/>
      <protection locked="0"/>
    </xf>
    <xf numFmtId="0" fontId="7" fillId="0" borderId="0" xfId="0" applyNumberFormat="1" applyFont="1" applyFill="1" applyBorder="1" applyAlignment="1">
      <alignment horizontal="justify" wrapText="1"/>
    </xf>
    <xf numFmtId="0" fontId="0" fillId="0" borderId="0" xfId="0" applyNumberFormat="1" applyFont="1" applyFill="1" applyBorder="1" applyAlignment="1">
      <alignment horizontal="justify" wrapText="1"/>
    </xf>
    <xf numFmtId="0" fontId="1" fillId="0" borderId="0" xfId="0" applyNumberFormat="1" applyFont="1" applyFill="1" applyBorder="1" applyAlignment="1">
      <alignment horizontal="justify" wrapText="1"/>
    </xf>
    <xf numFmtId="0" fontId="0" fillId="0" borderId="0" xfId="0" applyNumberFormat="1" applyFill="1" applyBorder="1" applyAlignment="1">
      <alignment horizontal="justify" wrapText="1"/>
    </xf>
    <xf numFmtId="49" fontId="0" fillId="0" borderId="0" xfId="0" applyNumberFormat="1" applyFont="1" applyFill="1" applyBorder="1" applyAlignment="1">
      <alignment horizontal="justify" wrapText="1"/>
    </xf>
    <xf numFmtId="0" fontId="0" fillId="0" borderId="0" xfId="0" applyFont="1" applyFill="1" applyBorder="1" applyAlignment="1">
      <alignment horizontal="justify" wrapText="1"/>
    </xf>
    <xf numFmtId="49" fontId="0" fillId="0" borderId="0" xfId="0" applyNumberFormat="1" applyFill="1" applyBorder="1" applyAlignment="1">
      <alignment horizontal="justify" wrapText="1"/>
    </xf>
    <xf numFmtId="0" fontId="1" fillId="0" borderId="0" xfId="0" applyNumberFormat="1" applyFont="1" applyFill="1" applyBorder="1" applyAlignment="1">
      <alignment horizontal="justify" wrapText="1" shrinkToFit="1"/>
    </xf>
    <xf numFmtId="0" fontId="4" fillId="0" borderId="0" xfId="0" applyNumberFormat="1" applyFont="1" applyFill="1" applyBorder="1" applyAlignment="1">
      <alignment horizontal="justify" wrapText="1"/>
    </xf>
    <xf numFmtId="0" fontId="10" fillId="0" borderId="0" xfId="0" applyNumberFormat="1" applyFont="1" applyFill="1" applyBorder="1" applyAlignment="1">
      <alignment horizontal="justify" wrapText="1"/>
    </xf>
    <xf numFmtId="0" fontId="10" fillId="0" borderId="0" xfId="0" applyNumberFormat="1" applyFont="1" applyFill="1" applyBorder="1" applyAlignment="1" applyProtection="1">
      <alignment horizontal="justify" wrapText="1"/>
      <protection locked="0"/>
    </xf>
    <xf numFmtId="0" fontId="7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33"/>
  <sheetViews>
    <sheetView showGridLines="0" tabSelected="1" zoomScale="75" zoomScaleNormal="75" zoomScaleSheetLayoutView="90" workbookViewId="0">
      <selection activeCell="K12" sqref="K12"/>
    </sheetView>
  </sheetViews>
  <sheetFormatPr defaultColWidth="9.33203125" defaultRowHeight="12.75" x14ac:dyDescent="0.2"/>
  <cols>
    <col min="1" max="1" width="55.6640625" style="8" customWidth="1"/>
    <col min="2" max="2" width="27.33203125" style="3" customWidth="1"/>
    <col min="3" max="4" width="18.33203125" style="3" customWidth="1"/>
    <col min="5" max="16384" width="9.33203125" style="3"/>
  </cols>
  <sheetData>
    <row r="1" spans="1:4" ht="69.75" customHeight="1" x14ac:dyDescent="0.2">
      <c r="A1" s="4"/>
      <c r="B1" s="32" t="s">
        <v>256</v>
      </c>
      <c r="C1" s="32"/>
      <c r="D1" s="32"/>
    </row>
    <row r="2" spans="1:4" ht="15.75" x14ac:dyDescent="0.2">
      <c r="A2" s="4"/>
      <c r="B2" s="5"/>
    </row>
    <row r="3" spans="1:4" ht="37.5" customHeight="1" x14ac:dyDescent="0.2">
      <c r="A3" s="35" t="s">
        <v>255</v>
      </c>
      <c r="B3" s="35"/>
      <c r="C3" s="36"/>
      <c r="D3" s="36"/>
    </row>
    <row r="4" spans="1:4" ht="15.75" x14ac:dyDescent="0.2">
      <c r="A4" s="4"/>
      <c r="B4" s="6"/>
      <c r="C4" s="2"/>
      <c r="D4" s="2"/>
    </row>
    <row r="5" spans="1:4" x14ac:dyDescent="0.2">
      <c r="A5" s="37" t="s">
        <v>1</v>
      </c>
      <c r="B5" s="38" t="s">
        <v>2</v>
      </c>
      <c r="C5" s="33" t="s">
        <v>142</v>
      </c>
      <c r="D5" s="34"/>
    </row>
    <row r="6" spans="1:4" s="1" customFormat="1" ht="25.5" customHeight="1" x14ac:dyDescent="0.2">
      <c r="A6" s="37"/>
      <c r="B6" s="39"/>
      <c r="C6" s="31">
        <v>2018</v>
      </c>
      <c r="D6" s="31">
        <v>2019</v>
      </c>
    </row>
    <row r="7" spans="1:4" s="1" customFormat="1" x14ac:dyDescent="0.2">
      <c r="A7" s="18" t="s">
        <v>3</v>
      </c>
      <c r="B7" s="9" t="s">
        <v>4</v>
      </c>
      <c r="C7" s="10">
        <f>SUM(C8+C54)</f>
        <v>52132718015.489479</v>
      </c>
      <c r="D7" s="10">
        <f>SUM(D8+D54)</f>
        <v>53966301015.709999</v>
      </c>
    </row>
    <row r="8" spans="1:4" s="1" customFormat="1" x14ac:dyDescent="0.2">
      <c r="A8" s="18" t="s">
        <v>5</v>
      </c>
      <c r="B8" s="9" t="s">
        <v>0</v>
      </c>
      <c r="C8" s="10">
        <f>SUM(C9+C18+C23+C29+C37)</f>
        <v>51528290729</v>
      </c>
      <c r="D8" s="10">
        <f>SUM(D9+D18+D23+D29+D37)</f>
        <v>53363608697.82</v>
      </c>
    </row>
    <row r="9" spans="1:4" x14ac:dyDescent="0.2">
      <c r="A9" s="18" t="s">
        <v>6</v>
      </c>
      <c r="B9" s="9" t="s">
        <v>7</v>
      </c>
      <c r="C9" s="10">
        <f t="shared" ref="C9:D9" si="0">SUM(C10+C13)</f>
        <v>43243414500</v>
      </c>
      <c r="D9" s="10">
        <f t="shared" si="0"/>
        <v>44677760200</v>
      </c>
    </row>
    <row r="10" spans="1:4" s="1" customFormat="1" ht="25.5" x14ac:dyDescent="0.2">
      <c r="A10" s="18" t="s">
        <v>8</v>
      </c>
      <c r="B10" s="11" t="s">
        <v>9</v>
      </c>
      <c r="C10" s="10">
        <f t="shared" ref="C10:D10" si="1">SUM(C11:C12)</f>
        <v>22671124200</v>
      </c>
      <c r="D10" s="10">
        <f t="shared" si="1"/>
        <v>23565292300</v>
      </c>
    </row>
    <row r="11" spans="1:4" ht="51" x14ac:dyDescent="0.2">
      <c r="A11" s="19" t="s">
        <v>143</v>
      </c>
      <c r="B11" s="9" t="s">
        <v>144</v>
      </c>
      <c r="C11" s="12">
        <v>16057012600</v>
      </c>
      <c r="D11" s="12">
        <v>16676744700</v>
      </c>
    </row>
    <row r="12" spans="1:4" ht="38.25" x14ac:dyDescent="0.2">
      <c r="A12" s="19" t="s">
        <v>145</v>
      </c>
      <c r="B12" s="9" t="s">
        <v>146</v>
      </c>
      <c r="C12" s="12">
        <v>6614111600</v>
      </c>
      <c r="D12" s="12">
        <v>6888547600</v>
      </c>
    </row>
    <row r="13" spans="1:4" s="29" customFormat="1" ht="25.5" x14ac:dyDescent="0.2">
      <c r="A13" s="18" t="s">
        <v>10</v>
      </c>
      <c r="B13" s="11" t="s">
        <v>11</v>
      </c>
      <c r="C13" s="10">
        <f t="shared" ref="C13:D13" si="2">SUM(C14:C17)</f>
        <v>20572290300</v>
      </c>
      <c r="D13" s="10">
        <f t="shared" si="2"/>
        <v>21112467900</v>
      </c>
    </row>
    <row r="14" spans="1:4" ht="63.75" x14ac:dyDescent="0.2">
      <c r="A14" s="19" t="s">
        <v>147</v>
      </c>
      <c r="B14" s="9" t="s">
        <v>148</v>
      </c>
      <c r="C14" s="12">
        <v>20298266900</v>
      </c>
      <c r="D14" s="12">
        <v>20831249300</v>
      </c>
    </row>
    <row r="15" spans="1:4" ht="102" x14ac:dyDescent="0.2">
      <c r="A15" s="19" t="s">
        <v>149</v>
      </c>
      <c r="B15" s="9" t="s">
        <v>150</v>
      </c>
      <c r="C15" s="12">
        <v>84310200</v>
      </c>
      <c r="D15" s="12">
        <v>86524000</v>
      </c>
    </row>
    <row r="16" spans="1:4" ht="38.25" x14ac:dyDescent="0.2">
      <c r="A16" s="19" t="s">
        <v>151</v>
      </c>
      <c r="B16" s="9" t="s">
        <v>152</v>
      </c>
      <c r="C16" s="12">
        <v>150530700</v>
      </c>
      <c r="D16" s="12">
        <v>154483300</v>
      </c>
    </row>
    <row r="17" spans="1:4" ht="89.25" x14ac:dyDescent="0.2">
      <c r="A17" s="19" t="s">
        <v>153</v>
      </c>
      <c r="B17" s="9" t="s">
        <v>154</v>
      </c>
      <c r="C17" s="12">
        <v>39182500</v>
      </c>
      <c r="D17" s="12">
        <v>40211300</v>
      </c>
    </row>
    <row r="18" spans="1:4" ht="38.25" x14ac:dyDescent="0.2">
      <c r="A18" s="18" t="s">
        <v>12</v>
      </c>
      <c r="B18" s="11" t="s">
        <v>13</v>
      </c>
      <c r="C18" s="10">
        <f t="shared" ref="C18:D18" si="3">SUM(C19:C22)</f>
        <v>1488540889</v>
      </c>
      <c r="D18" s="10">
        <f t="shared" si="3"/>
        <v>1518105613</v>
      </c>
    </row>
    <row r="19" spans="1:4" ht="25.5" x14ac:dyDescent="0.2">
      <c r="A19" s="19" t="s">
        <v>14</v>
      </c>
      <c r="B19" s="9" t="s">
        <v>15</v>
      </c>
      <c r="C19" s="12">
        <v>12600000</v>
      </c>
      <c r="D19" s="12">
        <v>12600000</v>
      </c>
    </row>
    <row r="20" spans="1:4" ht="76.5" x14ac:dyDescent="0.2">
      <c r="A20" s="19" t="s">
        <v>118</v>
      </c>
      <c r="B20" s="9" t="s">
        <v>108</v>
      </c>
      <c r="C20" s="12">
        <v>508500000</v>
      </c>
      <c r="D20" s="12">
        <v>518115500</v>
      </c>
    </row>
    <row r="21" spans="1:4" ht="89.25" x14ac:dyDescent="0.2">
      <c r="A21" s="19" t="s">
        <v>119</v>
      </c>
      <c r="B21" s="9" t="s">
        <v>109</v>
      </c>
      <c r="C21" s="12">
        <v>5684959</v>
      </c>
      <c r="D21" s="12">
        <v>5804343</v>
      </c>
    </row>
    <row r="22" spans="1:4" ht="76.5" x14ac:dyDescent="0.2">
      <c r="A22" s="19" t="s">
        <v>120</v>
      </c>
      <c r="B22" s="9" t="s">
        <v>110</v>
      </c>
      <c r="C22" s="12">
        <v>961755930</v>
      </c>
      <c r="D22" s="12">
        <v>981585770</v>
      </c>
    </row>
    <row r="23" spans="1:4" s="30" customFormat="1" ht="25.5" x14ac:dyDescent="0.2">
      <c r="A23" s="18" t="s">
        <v>16</v>
      </c>
      <c r="B23" s="11" t="s">
        <v>17</v>
      </c>
      <c r="C23" s="10">
        <f t="shared" ref="C23:D23" si="4">C24+C25+C28</f>
        <v>5209197100</v>
      </c>
      <c r="D23" s="10">
        <f t="shared" si="4"/>
        <v>5550139517</v>
      </c>
    </row>
    <row r="24" spans="1:4" ht="25.5" x14ac:dyDescent="0.2">
      <c r="A24" s="19" t="s">
        <v>18</v>
      </c>
      <c r="B24" s="9" t="s">
        <v>19</v>
      </c>
      <c r="C24" s="12">
        <v>4766610700</v>
      </c>
      <c r="D24" s="12">
        <v>5103846600</v>
      </c>
    </row>
    <row r="25" spans="1:4" x14ac:dyDescent="0.2">
      <c r="A25" s="19" t="s">
        <v>20</v>
      </c>
      <c r="B25" s="9" t="s">
        <v>21</v>
      </c>
      <c r="C25" s="12">
        <f t="shared" ref="C25:D25" si="5">SUM(C26:C27)</f>
        <v>441001400</v>
      </c>
      <c r="D25" s="12">
        <f t="shared" si="5"/>
        <v>444707917</v>
      </c>
    </row>
    <row r="26" spans="1:4" x14ac:dyDescent="0.2">
      <c r="A26" s="19" t="s">
        <v>155</v>
      </c>
      <c r="B26" s="9" t="s">
        <v>156</v>
      </c>
      <c r="C26" s="12">
        <v>81001400</v>
      </c>
      <c r="D26" s="12">
        <v>84707917</v>
      </c>
    </row>
    <row r="27" spans="1:4" x14ac:dyDescent="0.2">
      <c r="A27" s="19" t="s">
        <v>157</v>
      </c>
      <c r="B27" s="9" t="s">
        <v>158</v>
      </c>
      <c r="C27" s="12">
        <v>360000000</v>
      </c>
      <c r="D27" s="12">
        <v>360000000</v>
      </c>
    </row>
    <row r="28" spans="1:4" s="1" customFormat="1" x14ac:dyDescent="0.2">
      <c r="A28" s="19" t="s">
        <v>22</v>
      </c>
      <c r="B28" s="9" t="s">
        <v>23</v>
      </c>
      <c r="C28" s="12">
        <v>1585000</v>
      </c>
      <c r="D28" s="12">
        <v>1585000</v>
      </c>
    </row>
    <row r="29" spans="1:4" ht="25.5" x14ac:dyDescent="0.2">
      <c r="A29" s="18" t="s">
        <v>24</v>
      </c>
      <c r="B29" s="11" t="s">
        <v>25</v>
      </c>
      <c r="C29" s="10">
        <f t="shared" ref="C29:D29" si="6">C30+C33</f>
        <v>1500841350</v>
      </c>
      <c r="D29" s="10">
        <f t="shared" si="6"/>
        <v>1532107557.8199999</v>
      </c>
    </row>
    <row r="30" spans="1:4" x14ac:dyDescent="0.2">
      <c r="A30" s="19" t="s">
        <v>26</v>
      </c>
      <c r="B30" s="9" t="s">
        <v>27</v>
      </c>
      <c r="C30" s="12">
        <f>SUM(C31:C32)</f>
        <v>1249781550</v>
      </c>
      <c r="D30" s="12">
        <f>SUM(D31:D32)</f>
        <v>1271005357.8199999</v>
      </c>
    </row>
    <row r="31" spans="1:4" ht="25.5" x14ac:dyDescent="0.2">
      <c r="A31" s="19" t="s">
        <v>159</v>
      </c>
      <c r="B31" s="9" t="s">
        <v>160</v>
      </c>
      <c r="C31" s="12">
        <v>17875600</v>
      </c>
      <c r="D31" s="12">
        <v>18179184.27</v>
      </c>
    </row>
    <row r="32" spans="1:4" ht="38.25" x14ac:dyDescent="0.2">
      <c r="A32" s="19" t="s">
        <v>161</v>
      </c>
      <c r="B32" s="9" t="s">
        <v>162</v>
      </c>
      <c r="C32" s="12">
        <v>1231905950</v>
      </c>
      <c r="D32" s="12">
        <v>1252826173.55</v>
      </c>
    </row>
    <row r="33" spans="1:4" ht="38.25" x14ac:dyDescent="0.2">
      <c r="A33" s="19" t="s">
        <v>28</v>
      </c>
      <c r="B33" s="9" t="s">
        <v>29</v>
      </c>
      <c r="C33" s="12">
        <f>SUM(C34:C36)</f>
        <v>251059800</v>
      </c>
      <c r="D33" s="12">
        <f>SUM(D34:D36)</f>
        <v>261102200</v>
      </c>
    </row>
    <row r="34" spans="1:4" x14ac:dyDescent="0.2">
      <c r="A34" s="19" t="s">
        <v>163</v>
      </c>
      <c r="B34" s="9" t="s">
        <v>164</v>
      </c>
      <c r="C34" s="12">
        <v>1552300</v>
      </c>
      <c r="D34" s="12">
        <v>1614400</v>
      </c>
    </row>
    <row r="35" spans="1:4" ht="25.5" x14ac:dyDescent="0.2">
      <c r="A35" s="19" t="s">
        <v>165</v>
      </c>
      <c r="B35" s="9" t="s">
        <v>166</v>
      </c>
      <c r="C35" s="12">
        <v>243932500</v>
      </c>
      <c r="D35" s="12">
        <v>253689800</v>
      </c>
    </row>
    <row r="36" spans="1:4" ht="25.5" x14ac:dyDescent="0.2">
      <c r="A36" s="19" t="s">
        <v>167</v>
      </c>
      <c r="B36" s="9" t="s">
        <v>168</v>
      </c>
      <c r="C36" s="12">
        <v>5575000</v>
      </c>
      <c r="D36" s="12">
        <v>5798000</v>
      </c>
    </row>
    <row r="37" spans="1:4" s="30" customFormat="1" ht="25.5" x14ac:dyDescent="0.2">
      <c r="A37" s="18" t="s">
        <v>30</v>
      </c>
      <c r="B37" s="11" t="s">
        <v>31</v>
      </c>
      <c r="C37" s="10">
        <f t="shared" ref="C37:D37" si="7">SUM(C38:C53)</f>
        <v>86296890</v>
      </c>
      <c r="D37" s="10">
        <f t="shared" si="7"/>
        <v>85495810</v>
      </c>
    </row>
    <row r="38" spans="1:4" ht="38.25" x14ac:dyDescent="0.2">
      <c r="A38" s="20" t="s">
        <v>130</v>
      </c>
      <c r="B38" s="13" t="s">
        <v>132</v>
      </c>
      <c r="C38" s="12">
        <v>270</v>
      </c>
      <c r="D38" s="12">
        <v>270</v>
      </c>
    </row>
    <row r="39" spans="1:4" ht="63.75" x14ac:dyDescent="0.2">
      <c r="A39" s="20" t="s">
        <v>131</v>
      </c>
      <c r="B39" s="13" t="s">
        <v>133</v>
      </c>
      <c r="C39" s="12">
        <v>4819800</v>
      </c>
      <c r="D39" s="12">
        <v>4916200</v>
      </c>
    </row>
    <row r="40" spans="1:4" ht="63.75" x14ac:dyDescent="0.2">
      <c r="A40" s="19" t="s">
        <v>138</v>
      </c>
      <c r="B40" s="9" t="s">
        <v>139</v>
      </c>
      <c r="C40" s="12">
        <v>190770</v>
      </c>
      <c r="D40" s="12">
        <v>194580</v>
      </c>
    </row>
    <row r="41" spans="1:4" ht="38.25" x14ac:dyDescent="0.2">
      <c r="A41" s="19" t="s">
        <v>140</v>
      </c>
      <c r="B41" s="9" t="s">
        <v>141</v>
      </c>
      <c r="C41" s="12">
        <v>41991650</v>
      </c>
      <c r="D41" s="12">
        <v>42831450</v>
      </c>
    </row>
    <row r="42" spans="1:4" ht="76.5" x14ac:dyDescent="0.2">
      <c r="A42" s="19" t="s">
        <v>169</v>
      </c>
      <c r="B42" s="9" t="s">
        <v>170</v>
      </c>
      <c r="C42" s="12">
        <v>25563860</v>
      </c>
      <c r="D42" s="12">
        <v>23567140</v>
      </c>
    </row>
    <row r="43" spans="1:4" ht="25.5" x14ac:dyDescent="0.2">
      <c r="A43" s="20" t="s">
        <v>136</v>
      </c>
      <c r="B43" s="13" t="s">
        <v>137</v>
      </c>
      <c r="C43" s="12">
        <v>4827380</v>
      </c>
      <c r="D43" s="12">
        <v>4923930</v>
      </c>
    </row>
    <row r="44" spans="1:4" ht="76.5" x14ac:dyDescent="0.2">
      <c r="A44" s="19" t="s">
        <v>32</v>
      </c>
      <c r="B44" s="9" t="s">
        <v>33</v>
      </c>
      <c r="C44" s="12">
        <v>177900</v>
      </c>
      <c r="D44" s="12">
        <v>181470</v>
      </c>
    </row>
    <row r="45" spans="1:4" ht="38.25" x14ac:dyDescent="0.2">
      <c r="A45" s="19" t="s">
        <v>34</v>
      </c>
      <c r="B45" s="9" t="s">
        <v>35</v>
      </c>
      <c r="C45" s="12">
        <v>31730</v>
      </c>
      <c r="D45" s="12">
        <v>32370</v>
      </c>
    </row>
    <row r="46" spans="1:4" ht="76.5" x14ac:dyDescent="0.2">
      <c r="A46" s="19" t="s">
        <v>36</v>
      </c>
      <c r="B46" s="9" t="s">
        <v>37</v>
      </c>
      <c r="C46" s="12">
        <v>156060</v>
      </c>
      <c r="D46" s="12">
        <v>159180</v>
      </c>
    </row>
    <row r="47" spans="1:4" ht="165.75" x14ac:dyDescent="0.2">
      <c r="A47" s="19" t="s">
        <v>171</v>
      </c>
      <c r="B47" s="9" t="s">
        <v>172</v>
      </c>
      <c r="C47" s="12">
        <v>5306040</v>
      </c>
      <c r="D47" s="12">
        <v>5412160</v>
      </c>
    </row>
    <row r="48" spans="1:4" ht="89.25" x14ac:dyDescent="0.2">
      <c r="A48" s="19" t="s">
        <v>173</v>
      </c>
      <c r="B48" s="9" t="s">
        <v>174</v>
      </c>
      <c r="C48" s="12">
        <v>728280</v>
      </c>
      <c r="D48" s="12">
        <v>742850</v>
      </c>
    </row>
    <row r="49" spans="1:4" ht="76.5" x14ac:dyDescent="0.2">
      <c r="A49" s="19" t="s">
        <v>175</v>
      </c>
      <c r="B49" s="9" t="s">
        <v>176</v>
      </c>
      <c r="C49" s="12">
        <v>160650</v>
      </c>
      <c r="D49" s="12">
        <v>163860</v>
      </c>
    </row>
    <row r="50" spans="1:4" ht="89.25" x14ac:dyDescent="0.2">
      <c r="A50" s="21" t="s">
        <v>206</v>
      </c>
      <c r="B50" s="14" t="s">
        <v>207</v>
      </c>
      <c r="C50" s="12">
        <v>81600</v>
      </c>
      <c r="D50" s="15">
        <v>83230</v>
      </c>
    </row>
    <row r="51" spans="1:4" ht="76.5" x14ac:dyDescent="0.2">
      <c r="A51" s="19" t="s">
        <v>114</v>
      </c>
      <c r="B51" s="9" t="s">
        <v>112</v>
      </c>
      <c r="C51" s="12">
        <v>1248480</v>
      </c>
      <c r="D51" s="12">
        <v>1273450</v>
      </c>
    </row>
    <row r="52" spans="1:4" s="1" customFormat="1" ht="89.25" x14ac:dyDescent="0.2">
      <c r="A52" s="19" t="s">
        <v>115</v>
      </c>
      <c r="B52" s="9" t="s">
        <v>113</v>
      </c>
      <c r="C52" s="12">
        <v>62420</v>
      </c>
      <c r="D52" s="12">
        <v>63670</v>
      </c>
    </row>
    <row r="53" spans="1:4" s="1" customFormat="1" ht="51" x14ac:dyDescent="0.2">
      <c r="A53" s="20" t="s">
        <v>134</v>
      </c>
      <c r="B53" s="13" t="s">
        <v>135</v>
      </c>
      <c r="C53" s="12">
        <v>950000</v>
      </c>
      <c r="D53" s="12">
        <v>950000</v>
      </c>
    </row>
    <row r="54" spans="1:4" s="1" customFormat="1" x14ac:dyDescent="0.2">
      <c r="A54" s="18" t="s">
        <v>38</v>
      </c>
      <c r="B54" s="9" t="s">
        <v>0</v>
      </c>
      <c r="C54" s="10">
        <f>C55+C62+C76+C82+C84+C87</f>
        <v>604427286.48947823</v>
      </c>
      <c r="D54" s="10">
        <f>D55+D62+D76+D82+D84+D87</f>
        <v>602692317.8899982</v>
      </c>
    </row>
    <row r="55" spans="1:4" ht="38.25" x14ac:dyDescent="0.2">
      <c r="A55" s="18" t="s">
        <v>39</v>
      </c>
      <c r="B55" s="11" t="s">
        <v>40</v>
      </c>
      <c r="C55" s="10">
        <f>SUM(C56:C61)</f>
        <v>24633496.990000002</v>
      </c>
      <c r="D55" s="10">
        <f>SUM(D56:D61)</f>
        <v>21376715.809999999</v>
      </c>
    </row>
    <row r="56" spans="1:4" ht="51" x14ac:dyDescent="0.2">
      <c r="A56" s="21" t="s">
        <v>41</v>
      </c>
      <c r="B56" s="9" t="s">
        <v>42</v>
      </c>
      <c r="C56" s="12">
        <v>894000</v>
      </c>
      <c r="D56" s="12">
        <v>894000</v>
      </c>
    </row>
    <row r="57" spans="1:4" ht="38.25" x14ac:dyDescent="0.2">
      <c r="A57" s="19" t="s">
        <v>43</v>
      </c>
      <c r="B57" s="9" t="s">
        <v>44</v>
      </c>
      <c r="C57" s="12">
        <v>1531886.99</v>
      </c>
      <c r="D57" s="12">
        <v>1227755.81</v>
      </c>
    </row>
    <row r="58" spans="1:4" ht="76.5" x14ac:dyDescent="0.2">
      <c r="A58" s="19" t="s">
        <v>45</v>
      </c>
      <c r="B58" s="9" t="s">
        <v>46</v>
      </c>
      <c r="C58" s="12">
        <v>13677920</v>
      </c>
      <c r="D58" s="12">
        <v>15026870</v>
      </c>
    </row>
    <row r="59" spans="1:4" ht="76.5" x14ac:dyDescent="0.2">
      <c r="A59" s="19" t="s">
        <v>47</v>
      </c>
      <c r="B59" s="9" t="s">
        <v>48</v>
      </c>
      <c r="C59" s="12">
        <v>6187000</v>
      </c>
      <c r="D59" s="12">
        <v>1717000</v>
      </c>
    </row>
    <row r="60" spans="1:4" ht="38.25" x14ac:dyDescent="0.2">
      <c r="A60" s="21" t="s">
        <v>49</v>
      </c>
      <c r="B60" s="9" t="s">
        <v>50</v>
      </c>
      <c r="C60" s="12">
        <v>2208300</v>
      </c>
      <c r="D60" s="12">
        <v>2374500</v>
      </c>
    </row>
    <row r="61" spans="1:4" s="1" customFormat="1" ht="51" x14ac:dyDescent="0.2">
      <c r="A61" s="21" t="s">
        <v>51</v>
      </c>
      <c r="B61" s="9" t="s">
        <v>52</v>
      </c>
      <c r="C61" s="12">
        <v>134390</v>
      </c>
      <c r="D61" s="12">
        <v>136590</v>
      </c>
    </row>
    <row r="62" spans="1:4" s="30" customFormat="1" ht="25.5" x14ac:dyDescent="0.2">
      <c r="A62" s="18" t="s">
        <v>53</v>
      </c>
      <c r="B62" s="11" t="s">
        <v>54</v>
      </c>
      <c r="C62" s="10">
        <f>C63+C67+C72</f>
        <v>253822899.47999826</v>
      </c>
      <c r="D62" s="10">
        <f>D63+D67+D72</f>
        <v>254598999.47999826</v>
      </c>
    </row>
    <row r="63" spans="1:4" x14ac:dyDescent="0.2">
      <c r="A63" s="19" t="s">
        <v>249</v>
      </c>
      <c r="B63" s="9" t="s">
        <v>250</v>
      </c>
      <c r="C63" s="12">
        <f>SUM(C64:C66)</f>
        <v>241144079.47999826</v>
      </c>
      <c r="D63" s="12">
        <f>SUM(D64:D66)</f>
        <v>241144079.47999826</v>
      </c>
    </row>
    <row r="64" spans="1:4" ht="25.5" x14ac:dyDescent="0.2">
      <c r="A64" s="22" t="s">
        <v>178</v>
      </c>
      <c r="B64" s="9" t="s">
        <v>181</v>
      </c>
      <c r="C64" s="12">
        <v>46380284.571333297</v>
      </c>
      <c r="D64" s="12">
        <v>46380284.571333297</v>
      </c>
    </row>
    <row r="65" spans="1:4" ht="25.5" x14ac:dyDescent="0.2">
      <c r="A65" s="22" t="s">
        <v>179</v>
      </c>
      <c r="B65" s="9" t="s">
        <v>182</v>
      </c>
      <c r="C65" s="12">
        <v>64537945.627999999</v>
      </c>
      <c r="D65" s="12">
        <v>64537945.627999999</v>
      </c>
    </row>
    <row r="66" spans="1:4" ht="25.5" x14ac:dyDescent="0.2">
      <c r="A66" s="22" t="s">
        <v>180</v>
      </c>
      <c r="B66" s="9" t="s">
        <v>183</v>
      </c>
      <c r="C66" s="12">
        <v>130225849.28066497</v>
      </c>
      <c r="D66" s="12">
        <v>130225849.28066497</v>
      </c>
    </row>
    <row r="67" spans="1:4" x14ac:dyDescent="0.2">
      <c r="A67" s="22" t="s">
        <v>251</v>
      </c>
      <c r="B67" s="9" t="s">
        <v>252</v>
      </c>
      <c r="C67" s="12">
        <f>SUM(C68:C71)</f>
        <v>456720</v>
      </c>
      <c r="D67" s="12">
        <f>SUM(D68:D71)</f>
        <v>536520</v>
      </c>
    </row>
    <row r="68" spans="1:4" ht="63.75" x14ac:dyDescent="0.2">
      <c r="A68" s="23" t="s">
        <v>184</v>
      </c>
      <c r="B68" s="9" t="s">
        <v>185</v>
      </c>
      <c r="C68" s="12">
        <v>200000</v>
      </c>
      <c r="D68" s="12">
        <v>300000</v>
      </c>
    </row>
    <row r="69" spans="1:4" ht="38.25" x14ac:dyDescent="0.2">
      <c r="A69" s="23" t="s">
        <v>186</v>
      </c>
      <c r="B69" s="9" t="s">
        <v>187</v>
      </c>
      <c r="C69" s="16">
        <v>46720</v>
      </c>
      <c r="D69" s="16">
        <v>26520</v>
      </c>
    </row>
    <row r="70" spans="1:4" ht="63.75" x14ac:dyDescent="0.2">
      <c r="A70" s="22" t="s">
        <v>188</v>
      </c>
      <c r="B70" s="9" t="s">
        <v>189</v>
      </c>
      <c r="C70" s="12">
        <v>100000</v>
      </c>
      <c r="D70" s="12">
        <v>100000</v>
      </c>
    </row>
    <row r="71" spans="1:4" ht="25.5" x14ac:dyDescent="0.2">
      <c r="A71" s="22" t="s">
        <v>190</v>
      </c>
      <c r="B71" s="9" t="s">
        <v>191</v>
      </c>
      <c r="C71" s="12">
        <v>110000</v>
      </c>
      <c r="D71" s="12">
        <v>110000</v>
      </c>
    </row>
    <row r="72" spans="1:4" x14ac:dyDescent="0.2">
      <c r="A72" s="24" t="s">
        <v>254</v>
      </c>
      <c r="B72" s="9" t="s">
        <v>253</v>
      </c>
      <c r="C72" s="12">
        <f>SUM(C73:C75)</f>
        <v>12222100</v>
      </c>
      <c r="D72" s="12">
        <f>SUM(D73:D75)</f>
        <v>12918400</v>
      </c>
    </row>
    <row r="73" spans="1:4" ht="51" x14ac:dyDescent="0.2">
      <c r="A73" s="22" t="s">
        <v>192</v>
      </c>
      <c r="B73" s="9" t="s">
        <v>193</v>
      </c>
      <c r="C73" s="12">
        <v>1419500</v>
      </c>
      <c r="D73" s="12">
        <v>1480600</v>
      </c>
    </row>
    <row r="74" spans="1:4" s="7" customFormat="1" ht="38.25" x14ac:dyDescent="0.2">
      <c r="A74" s="22" t="s">
        <v>194</v>
      </c>
      <c r="B74" s="9" t="s">
        <v>195</v>
      </c>
      <c r="C74" s="12">
        <v>10642600</v>
      </c>
      <c r="D74" s="12">
        <v>11277800</v>
      </c>
    </row>
    <row r="75" spans="1:4" ht="38.25" x14ac:dyDescent="0.2">
      <c r="A75" s="22" t="s">
        <v>196</v>
      </c>
      <c r="B75" s="9" t="s">
        <v>197</v>
      </c>
      <c r="C75" s="12">
        <v>160000</v>
      </c>
      <c r="D75" s="12">
        <v>160000</v>
      </c>
    </row>
    <row r="76" spans="1:4" ht="38.25" x14ac:dyDescent="0.2">
      <c r="A76" s="18" t="s">
        <v>55</v>
      </c>
      <c r="B76" s="11" t="s">
        <v>56</v>
      </c>
      <c r="C76" s="10">
        <f t="shared" ref="C76:D76" si="8">SUM(C77:C81)</f>
        <v>50320613.799999997</v>
      </c>
      <c r="D76" s="10">
        <f t="shared" si="8"/>
        <v>50597397.829999998</v>
      </c>
    </row>
    <row r="77" spans="1:4" s="1" customFormat="1" ht="89.25" x14ac:dyDescent="0.2">
      <c r="A77" s="19" t="s">
        <v>123</v>
      </c>
      <c r="B77" s="9" t="s">
        <v>111</v>
      </c>
      <c r="C77" s="12">
        <v>5100</v>
      </c>
      <c r="D77" s="12">
        <v>5400</v>
      </c>
    </row>
    <row r="78" spans="1:4" ht="38.25" x14ac:dyDescent="0.2">
      <c r="A78" s="19" t="s">
        <v>57</v>
      </c>
      <c r="B78" s="9" t="s">
        <v>58</v>
      </c>
      <c r="C78" s="12">
        <v>27167390.41</v>
      </c>
      <c r="D78" s="12">
        <v>27187821.420000002</v>
      </c>
    </row>
    <row r="79" spans="1:4" ht="38.25" x14ac:dyDescent="0.2">
      <c r="A79" s="21" t="s">
        <v>205</v>
      </c>
      <c r="B79" s="14" t="s">
        <v>202</v>
      </c>
      <c r="C79" s="12">
        <v>43685.33</v>
      </c>
      <c r="D79" s="12">
        <v>43685.33</v>
      </c>
    </row>
    <row r="80" spans="1:4" ht="38.25" x14ac:dyDescent="0.2">
      <c r="A80" s="19" t="s">
        <v>59</v>
      </c>
      <c r="B80" s="9" t="s">
        <v>60</v>
      </c>
      <c r="C80" s="12">
        <v>71340</v>
      </c>
      <c r="D80" s="12">
        <v>71340</v>
      </c>
    </row>
    <row r="81" spans="1:4" ht="25.5" x14ac:dyDescent="0.2">
      <c r="A81" s="19" t="s">
        <v>116</v>
      </c>
      <c r="B81" s="9" t="s">
        <v>117</v>
      </c>
      <c r="C81" s="12">
        <v>23033098.059999999</v>
      </c>
      <c r="D81" s="12">
        <v>23289151.079999998</v>
      </c>
    </row>
    <row r="82" spans="1:4" ht="25.5" x14ac:dyDescent="0.2">
      <c r="A82" s="18" t="s">
        <v>61</v>
      </c>
      <c r="B82" s="11" t="s">
        <v>62</v>
      </c>
      <c r="C82" s="10">
        <f>SUM(C83:C83)</f>
        <v>140000</v>
      </c>
      <c r="D82" s="10">
        <f>SUM(D83:D83)</f>
        <v>140000</v>
      </c>
    </row>
    <row r="83" spans="1:4" ht="102" x14ac:dyDescent="0.2">
      <c r="A83" s="25" t="s">
        <v>121</v>
      </c>
      <c r="B83" s="9" t="s">
        <v>63</v>
      </c>
      <c r="C83" s="12">
        <v>140000</v>
      </c>
      <c r="D83" s="12">
        <v>140000</v>
      </c>
    </row>
    <row r="84" spans="1:4" ht="25.5" x14ac:dyDescent="0.2">
      <c r="A84" s="18" t="s">
        <v>64</v>
      </c>
      <c r="B84" s="11" t="s">
        <v>65</v>
      </c>
      <c r="C84" s="10">
        <f t="shared" ref="C84:D84" si="9">SUM(C85:C86)</f>
        <v>1586350</v>
      </c>
      <c r="D84" s="10">
        <f t="shared" si="9"/>
        <v>1586350</v>
      </c>
    </row>
    <row r="85" spans="1:4" ht="38.25" x14ac:dyDescent="0.2">
      <c r="A85" s="19" t="s">
        <v>66</v>
      </c>
      <c r="B85" s="9" t="s">
        <v>67</v>
      </c>
      <c r="C85" s="12">
        <v>1400000</v>
      </c>
      <c r="D85" s="12">
        <v>1400000</v>
      </c>
    </row>
    <row r="86" spans="1:4" ht="89.25" x14ac:dyDescent="0.2">
      <c r="A86" s="21" t="s">
        <v>68</v>
      </c>
      <c r="B86" s="9" t="s">
        <v>69</v>
      </c>
      <c r="C86" s="12">
        <v>186350</v>
      </c>
      <c r="D86" s="12">
        <v>186350</v>
      </c>
    </row>
    <row r="87" spans="1:4" ht="25.5" x14ac:dyDescent="0.2">
      <c r="A87" s="18" t="s">
        <v>70</v>
      </c>
      <c r="B87" s="11" t="s">
        <v>71</v>
      </c>
      <c r="C87" s="10">
        <f t="shared" ref="C87:D87" si="10">SUM(C88:C98)</f>
        <v>273923926.21947998</v>
      </c>
      <c r="D87" s="10">
        <f t="shared" si="10"/>
        <v>274392854.76999998</v>
      </c>
    </row>
    <row r="88" spans="1:4" ht="89.25" x14ac:dyDescent="0.2">
      <c r="A88" s="19" t="s">
        <v>72</v>
      </c>
      <c r="B88" s="9" t="s">
        <v>73</v>
      </c>
      <c r="C88" s="12">
        <v>740000</v>
      </c>
      <c r="D88" s="12">
        <v>740000</v>
      </c>
    </row>
    <row r="89" spans="1:4" ht="51" x14ac:dyDescent="0.2">
      <c r="A89" s="21" t="s">
        <v>208</v>
      </c>
      <c r="B89" s="14" t="s">
        <v>209</v>
      </c>
      <c r="C89" s="12">
        <v>21025</v>
      </c>
      <c r="D89" s="12">
        <v>21025</v>
      </c>
    </row>
    <row r="90" spans="1:4" ht="38.25" x14ac:dyDescent="0.2">
      <c r="A90" s="19" t="s">
        <v>74</v>
      </c>
      <c r="B90" s="9" t="s">
        <v>75</v>
      </c>
      <c r="C90" s="12">
        <v>53335</v>
      </c>
      <c r="D90" s="12">
        <v>53335</v>
      </c>
    </row>
    <row r="91" spans="1:4" ht="63.75" x14ac:dyDescent="0.2">
      <c r="A91" s="26" t="s">
        <v>125</v>
      </c>
      <c r="B91" s="9" t="s">
        <v>124</v>
      </c>
      <c r="C91" s="12">
        <v>500000</v>
      </c>
      <c r="D91" s="12">
        <v>500000</v>
      </c>
    </row>
    <row r="92" spans="1:4" ht="38.25" x14ac:dyDescent="0.2">
      <c r="A92" s="19" t="s">
        <v>76</v>
      </c>
      <c r="B92" s="9" t="s">
        <v>77</v>
      </c>
      <c r="C92" s="12">
        <v>2072875.01</v>
      </c>
      <c r="D92" s="12">
        <v>2072875.01</v>
      </c>
    </row>
    <row r="93" spans="1:4" ht="51" x14ac:dyDescent="0.2">
      <c r="A93" s="21" t="s">
        <v>78</v>
      </c>
      <c r="B93" s="9" t="s">
        <v>79</v>
      </c>
      <c r="C93" s="12">
        <v>373042</v>
      </c>
      <c r="D93" s="12">
        <v>376997</v>
      </c>
    </row>
    <row r="94" spans="1:4" ht="38.25" x14ac:dyDescent="0.2">
      <c r="A94" s="21" t="s">
        <v>80</v>
      </c>
      <c r="B94" s="9" t="s">
        <v>81</v>
      </c>
      <c r="C94" s="12">
        <v>254365882.93948001</v>
      </c>
      <c r="D94" s="12">
        <v>254872763.02000001</v>
      </c>
    </row>
    <row r="95" spans="1:4" s="1" customFormat="1" ht="51" x14ac:dyDescent="0.2">
      <c r="A95" s="19" t="s">
        <v>82</v>
      </c>
      <c r="B95" s="9" t="s">
        <v>83</v>
      </c>
      <c r="C95" s="12">
        <v>801000</v>
      </c>
      <c r="D95" s="12">
        <v>801000</v>
      </c>
    </row>
    <row r="96" spans="1:4" s="1" customFormat="1" ht="63.75" x14ac:dyDescent="0.2">
      <c r="A96" s="19" t="s">
        <v>129</v>
      </c>
      <c r="B96" s="9" t="s">
        <v>84</v>
      </c>
      <c r="C96" s="12">
        <v>400000</v>
      </c>
      <c r="D96" s="12">
        <v>400000</v>
      </c>
    </row>
    <row r="97" spans="1:4" ht="89.25" x14ac:dyDescent="0.2">
      <c r="A97" s="19" t="s">
        <v>85</v>
      </c>
      <c r="B97" s="9" t="s">
        <v>86</v>
      </c>
      <c r="C97" s="12">
        <v>10000000</v>
      </c>
      <c r="D97" s="12">
        <v>10000000</v>
      </c>
    </row>
    <row r="98" spans="1:4" ht="38.25" x14ac:dyDescent="0.2">
      <c r="A98" s="19" t="s">
        <v>87</v>
      </c>
      <c r="B98" s="9" t="s">
        <v>88</v>
      </c>
      <c r="C98" s="12">
        <v>4596766.2700000005</v>
      </c>
      <c r="D98" s="12">
        <v>4554859.74</v>
      </c>
    </row>
    <row r="99" spans="1:4" ht="25.5" x14ac:dyDescent="0.2">
      <c r="A99" s="18" t="s">
        <v>89</v>
      </c>
      <c r="B99" s="11" t="s">
        <v>90</v>
      </c>
      <c r="C99" s="10">
        <f>C100+C131</f>
        <v>4218164400</v>
      </c>
      <c r="D99" s="10">
        <f>D100+D131</f>
        <v>4197489500</v>
      </c>
    </row>
    <row r="100" spans="1:4" ht="38.25" x14ac:dyDescent="0.2">
      <c r="A100" s="18" t="s">
        <v>91</v>
      </c>
      <c r="B100" s="11" t="s">
        <v>92</v>
      </c>
      <c r="C100" s="10">
        <f>SUM(C101+C105+C111+C126)</f>
        <v>4216664400</v>
      </c>
      <c r="D100" s="10">
        <f>SUM(D101+D105+D111+D126)</f>
        <v>4195989500</v>
      </c>
    </row>
    <row r="101" spans="1:4" ht="25.5" x14ac:dyDescent="0.2">
      <c r="A101" s="18" t="s">
        <v>199</v>
      </c>
      <c r="B101" s="11" t="s">
        <v>245</v>
      </c>
      <c r="C101" s="10">
        <f>SUM(C102:C104)</f>
        <v>2439864400</v>
      </c>
      <c r="D101" s="10">
        <f>SUM(D102:D104)</f>
        <v>2418354400</v>
      </c>
    </row>
    <row r="102" spans="1:4" ht="25.5" x14ac:dyDescent="0.2">
      <c r="A102" s="19" t="s">
        <v>93</v>
      </c>
      <c r="B102" s="14" t="s">
        <v>212</v>
      </c>
      <c r="C102" s="12">
        <v>1126427500</v>
      </c>
      <c r="D102" s="12">
        <v>1126427500</v>
      </c>
    </row>
    <row r="103" spans="1:4" ht="51" x14ac:dyDescent="0.2">
      <c r="A103" s="21" t="s">
        <v>215</v>
      </c>
      <c r="B103" s="14" t="s">
        <v>214</v>
      </c>
      <c r="C103" s="12">
        <f>246405900</f>
        <v>246405900</v>
      </c>
      <c r="D103" s="12">
        <f>246405900</f>
        <v>246405900</v>
      </c>
    </row>
    <row r="104" spans="1:4" ht="51" x14ac:dyDescent="0.2">
      <c r="A104" s="19" t="s">
        <v>198</v>
      </c>
      <c r="B104" s="14" t="s">
        <v>213</v>
      </c>
      <c r="C104" s="12">
        <v>1067031000</v>
      </c>
      <c r="D104" s="12">
        <v>1045521000</v>
      </c>
    </row>
    <row r="105" spans="1:4" ht="25.5" x14ac:dyDescent="0.2">
      <c r="A105" s="18" t="s">
        <v>94</v>
      </c>
      <c r="B105" s="11" t="s">
        <v>246</v>
      </c>
      <c r="C105" s="10">
        <f>SUM(C106:C110)</f>
        <v>85422600</v>
      </c>
      <c r="D105" s="10">
        <f>SUM(D106:D110)</f>
        <v>80406500</v>
      </c>
    </row>
    <row r="106" spans="1:4" ht="51" x14ac:dyDescent="0.2">
      <c r="A106" s="27" t="s">
        <v>122</v>
      </c>
      <c r="B106" s="14" t="s">
        <v>216</v>
      </c>
      <c r="C106" s="12">
        <v>1927900</v>
      </c>
      <c r="D106" s="12">
        <v>1877500</v>
      </c>
    </row>
    <row r="107" spans="1:4" ht="51" x14ac:dyDescent="0.2">
      <c r="A107" s="27" t="s">
        <v>218</v>
      </c>
      <c r="B107" s="14" t="s">
        <v>217</v>
      </c>
      <c r="C107" s="12">
        <v>14360700</v>
      </c>
      <c r="D107" s="12">
        <v>14048600</v>
      </c>
    </row>
    <row r="108" spans="1:4" ht="38.25" x14ac:dyDescent="0.2">
      <c r="A108" s="28" t="s">
        <v>204</v>
      </c>
      <c r="B108" s="17" t="s">
        <v>219</v>
      </c>
      <c r="C108" s="12">
        <v>3150000</v>
      </c>
      <c r="D108" s="12"/>
    </row>
    <row r="109" spans="1:4" ht="38.25" x14ac:dyDescent="0.2">
      <c r="A109" s="27" t="s">
        <v>201</v>
      </c>
      <c r="B109" s="14" t="s">
        <v>220</v>
      </c>
      <c r="C109" s="12">
        <v>10378600</v>
      </c>
      <c r="D109" s="12">
        <v>10233400</v>
      </c>
    </row>
    <row r="110" spans="1:4" ht="51" x14ac:dyDescent="0.2">
      <c r="A110" s="27" t="s">
        <v>211</v>
      </c>
      <c r="B110" s="14" t="s">
        <v>210</v>
      </c>
      <c r="C110" s="12">
        <v>55605400</v>
      </c>
      <c r="D110" s="12">
        <v>54247000</v>
      </c>
    </row>
    <row r="111" spans="1:4" ht="25.5" x14ac:dyDescent="0.2">
      <c r="A111" s="18" t="s">
        <v>200</v>
      </c>
      <c r="B111" s="11" t="s">
        <v>247</v>
      </c>
      <c r="C111" s="10">
        <f>SUM(C112:C125)</f>
        <v>1638995900</v>
      </c>
      <c r="D111" s="10">
        <f>SUM(D112:D125)</f>
        <v>1645705300</v>
      </c>
    </row>
    <row r="112" spans="1:4" ht="38.25" x14ac:dyDescent="0.2">
      <c r="A112" s="19" t="s">
        <v>95</v>
      </c>
      <c r="B112" s="14" t="s">
        <v>221</v>
      </c>
      <c r="C112" s="12">
        <v>536604200</v>
      </c>
      <c r="D112" s="12">
        <v>536539100</v>
      </c>
    </row>
    <row r="113" spans="1:4" ht="63.75" x14ac:dyDescent="0.2">
      <c r="A113" s="19" t="s">
        <v>96</v>
      </c>
      <c r="B113" s="14" t="s">
        <v>222</v>
      </c>
      <c r="C113" s="12">
        <v>63840000</v>
      </c>
      <c r="D113" s="12">
        <v>63840000</v>
      </c>
    </row>
    <row r="114" spans="1:4" ht="63.75" x14ac:dyDescent="0.2">
      <c r="A114" s="21" t="s">
        <v>223</v>
      </c>
      <c r="B114" s="14" t="s">
        <v>224</v>
      </c>
      <c r="C114" s="12">
        <v>29700</v>
      </c>
      <c r="D114" s="12">
        <v>29700</v>
      </c>
    </row>
    <row r="115" spans="1:4" ht="63.75" x14ac:dyDescent="0.2">
      <c r="A115" s="21" t="s">
        <v>203</v>
      </c>
      <c r="B115" s="14" t="s">
        <v>225</v>
      </c>
      <c r="C115" s="12">
        <v>25000</v>
      </c>
      <c r="D115" s="12">
        <v>25000</v>
      </c>
    </row>
    <row r="116" spans="1:4" ht="51" x14ac:dyDescent="0.2">
      <c r="A116" s="19" t="s">
        <v>97</v>
      </c>
      <c r="B116" s="14" t="s">
        <v>226</v>
      </c>
      <c r="C116" s="12">
        <v>12936600</v>
      </c>
      <c r="D116" s="12">
        <v>12936600</v>
      </c>
    </row>
    <row r="117" spans="1:4" ht="38.25" x14ac:dyDescent="0.2">
      <c r="A117" s="19" t="s">
        <v>98</v>
      </c>
      <c r="B117" s="14" t="s">
        <v>227</v>
      </c>
      <c r="C117" s="12">
        <v>176300100</v>
      </c>
      <c r="D117" s="12">
        <v>179471800</v>
      </c>
    </row>
    <row r="118" spans="1:4" ht="38.25" x14ac:dyDescent="0.2">
      <c r="A118" s="19" t="s">
        <v>99</v>
      </c>
      <c r="B118" s="14" t="s">
        <v>228</v>
      </c>
      <c r="C118" s="12">
        <v>15582400</v>
      </c>
      <c r="D118" s="12">
        <v>15582400</v>
      </c>
    </row>
    <row r="119" spans="1:4" ht="51" x14ac:dyDescent="0.2">
      <c r="A119" s="19" t="s">
        <v>100</v>
      </c>
      <c r="B119" s="14" t="s">
        <v>229</v>
      </c>
      <c r="C119" s="12">
        <v>7127900</v>
      </c>
      <c r="D119" s="12">
        <v>7127900</v>
      </c>
    </row>
    <row r="120" spans="1:4" ht="51" x14ac:dyDescent="0.2">
      <c r="A120" s="19" t="s">
        <v>101</v>
      </c>
      <c r="B120" s="14" t="s">
        <v>230</v>
      </c>
      <c r="C120" s="12">
        <v>365869000</v>
      </c>
      <c r="D120" s="12">
        <v>370829200</v>
      </c>
    </row>
    <row r="121" spans="1:4" ht="76.5" x14ac:dyDescent="0.2">
      <c r="A121" s="19" t="s">
        <v>102</v>
      </c>
      <c r="B121" s="14" t="s">
        <v>231</v>
      </c>
      <c r="C121" s="12">
        <v>7539000</v>
      </c>
      <c r="D121" s="12">
        <v>7842600</v>
      </c>
    </row>
    <row r="122" spans="1:4" ht="89.25" x14ac:dyDescent="0.2">
      <c r="A122" s="21" t="s">
        <v>232</v>
      </c>
      <c r="B122" s="14" t="s">
        <v>234</v>
      </c>
      <c r="C122" s="12">
        <v>10405800</v>
      </c>
      <c r="D122" s="12">
        <v>10405800</v>
      </c>
    </row>
    <row r="123" spans="1:4" ht="89.25" x14ac:dyDescent="0.2">
      <c r="A123" s="20" t="s">
        <v>126</v>
      </c>
      <c r="B123" s="14" t="s">
        <v>233</v>
      </c>
      <c r="C123" s="12">
        <v>347221200</v>
      </c>
      <c r="D123" s="12">
        <v>345552200</v>
      </c>
    </row>
    <row r="124" spans="1:4" ht="63.75" x14ac:dyDescent="0.2">
      <c r="A124" s="20" t="s">
        <v>127</v>
      </c>
      <c r="B124" s="14" t="s">
        <v>235</v>
      </c>
      <c r="C124" s="12">
        <v>10772400</v>
      </c>
      <c r="D124" s="12">
        <v>10772400</v>
      </c>
    </row>
    <row r="125" spans="1:4" ht="25.5" x14ac:dyDescent="0.2">
      <c r="A125" s="20" t="s">
        <v>237</v>
      </c>
      <c r="B125" s="14" t="s">
        <v>236</v>
      </c>
      <c r="C125" s="12">
        <v>84742600</v>
      </c>
      <c r="D125" s="12">
        <v>84750600</v>
      </c>
    </row>
    <row r="126" spans="1:4" ht="25.5" x14ac:dyDescent="0.2">
      <c r="A126" s="18" t="s">
        <v>103</v>
      </c>
      <c r="B126" s="11" t="s">
        <v>248</v>
      </c>
      <c r="C126" s="10">
        <f>SUM(C127:C130)</f>
        <v>52381500</v>
      </c>
      <c r="D126" s="10">
        <f>SUM(D127:D130)</f>
        <v>51523300</v>
      </c>
    </row>
    <row r="127" spans="1:4" ht="51" x14ac:dyDescent="0.2">
      <c r="A127" s="21" t="s">
        <v>239</v>
      </c>
      <c r="B127" s="14" t="s">
        <v>238</v>
      </c>
      <c r="C127" s="12">
        <v>5600000</v>
      </c>
      <c r="D127" s="12">
        <v>5600000</v>
      </c>
    </row>
    <row r="128" spans="1:4" ht="51" x14ac:dyDescent="0.2">
      <c r="A128" s="21" t="s">
        <v>241</v>
      </c>
      <c r="B128" s="14" t="s">
        <v>240</v>
      </c>
      <c r="C128" s="12">
        <v>7300000</v>
      </c>
      <c r="D128" s="12">
        <v>7300000</v>
      </c>
    </row>
    <row r="129" spans="1:4" ht="51" x14ac:dyDescent="0.2">
      <c r="A129" s="27" t="s">
        <v>243</v>
      </c>
      <c r="B129" s="14" t="s">
        <v>242</v>
      </c>
      <c r="C129" s="12">
        <v>35639400</v>
      </c>
      <c r="D129" s="12">
        <v>34864700</v>
      </c>
    </row>
    <row r="130" spans="1:4" ht="114.75" x14ac:dyDescent="0.2">
      <c r="A130" s="27" t="s">
        <v>128</v>
      </c>
      <c r="B130" s="14" t="s">
        <v>244</v>
      </c>
      <c r="C130" s="12">
        <v>3842100</v>
      </c>
      <c r="D130" s="12">
        <v>3758600</v>
      </c>
    </row>
    <row r="131" spans="1:4" ht="25.5" x14ac:dyDescent="0.2">
      <c r="A131" s="18" t="s">
        <v>104</v>
      </c>
      <c r="B131" s="11" t="s">
        <v>105</v>
      </c>
      <c r="C131" s="10">
        <f>SUM(C132:C132)</f>
        <v>1500000</v>
      </c>
      <c r="D131" s="10">
        <f>SUM(D132:D132)</f>
        <v>1500000</v>
      </c>
    </row>
    <row r="132" spans="1:4" s="2" customFormat="1" ht="25.5" x14ac:dyDescent="0.2">
      <c r="A132" s="19" t="s">
        <v>106</v>
      </c>
      <c r="B132" s="9" t="s">
        <v>107</v>
      </c>
      <c r="C132" s="12">
        <v>1500000</v>
      </c>
      <c r="D132" s="12">
        <v>1500000</v>
      </c>
    </row>
    <row r="133" spans="1:4" s="2" customFormat="1" x14ac:dyDescent="0.2">
      <c r="A133" s="18" t="s">
        <v>177</v>
      </c>
      <c r="B133" s="9" t="s">
        <v>0</v>
      </c>
      <c r="C133" s="10">
        <f>C7+C99</f>
        <v>56350882415.489479</v>
      </c>
      <c r="D133" s="10">
        <f>D7+D99</f>
        <v>58163790515.709999</v>
      </c>
    </row>
  </sheetData>
  <customSheetViews>
    <customSheetView guid="{86849D50-2E85-438F-84F7-EA62A1B29E15}" scale="90" showPageBreaks="1" showGridLines="0">
      <pane ySplit="10" topLeftCell="A49" activePane="bottomLeft" state="frozen"/>
      <selection pane="bottomLeft" activeCell="D54" sqref="D54"/>
      <pageMargins left="0.98425196850393704" right="0" top="0.39370078740157483" bottom="0.59055118110236227" header="0" footer="0"/>
      <pageSetup paperSize="9" scale="45" fitToWidth="0" fitToHeight="6" orientation="portrait" r:id="rId1"/>
      <headerFooter>
        <oddFooter>&amp;L&amp;Z&amp;F</oddFooter>
      </headerFooter>
    </customSheetView>
    <customSheetView guid="{9A2F5CA3-0B2C-49B8-A8C5-3F74B85B5F25}" scale="86" showPageBreaks="1" showGridLines="0" printArea="1" showAutoFilter="1" topLeftCell="A132">
      <selection activeCell="D133" sqref="D133"/>
      <pageMargins left="0.59055118110236227" right="0.39370078740157483" top="0.39370078740157483" bottom="0.39370078740157483" header="0" footer="0.31496062992125984"/>
      <pageSetup paperSize="9" scale="85" firstPageNumber="37" fitToWidth="0" fitToHeight="6" orientation="portrait" useFirstPageNumber="1" horizontalDpi="300" verticalDpi="300" r:id="rId2"/>
      <headerFooter>
        <oddFooter>&amp;C&amp;P</oddFooter>
      </headerFooter>
      <autoFilter ref="B1:D1"/>
    </customSheetView>
    <customSheetView guid="{48C53D35-BE1D-4009-89B1-1E0D36F3BF9E}" scale="75" showPageBreaks="1" showGridLines="0" fitToPage="1" topLeftCell="A8">
      <pane xSplit="2" ySplit="4" topLeftCell="C49" activePane="bottomRight" state="frozen"/>
      <selection pane="bottomRight" activeCell="B50" sqref="B50"/>
      <pageMargins left="0.98425196850393704" right="0.39370078740157483" top="0.39370078740157483" bottom="0.59055118110236227" header="0" footer="0"/>
      <pageSetup paperSize="9" scale="72" fitToHeight="0" orientation="portrait" horizontalDpi="300" verticalDpi="300" r:id="rId3"/>
      <headerFooter>
        <oddFooter>&amp;L&amp;Z&amp;F</oddFooter>
      </headerFooter>
    </customSheetView>
    <customSheetView guid="{5A3CCC71-FEF3-43BF-AA15-E600F78C3479}" scale="86" showGridLines="0" showAutoFilter="1" hiddenRows="1" topLeftCell="A14">
      <pane xSplit="2" ySplit="4" topLeftCell="F194" activePane="bottomRight" state="frozen"/>
      <selection pane="bottomRight" activeCell="K202" sqref="K202"/>
      <pageMargins left="0.98425196850393704" right="0" top="0.39370078740157483" bottom="0.59055118110236227" header="0" footer="0"/>
      <pageSetup paperSize="9" scale="73" fitToWidth="0" fitToHeight="6" orientation="portrait" r:id="rId4"/>
      <headerFooter>
        <oddFooter>&amp;L&amp;Z&amp;F</oddFooter>
      </headerFooter>
      <autoFilter ref="B1:F1"/>
    </customSheetView>
    <customSheetView guid="{7BFE7861-72DE-4344-A00E-C5718E0113EB}" scale="86" showPageBreaks="1" showGridLines="0" topLeftCell="A15">
      <pane xSplit="2" ySplit="5" topLeftCell="C47" activePane="bottomRight" state="frozen"/>
      <selection pane="bottomRight" activeCell="A64" sqref="A64:G64"/>
      <pageMargins left="0.98425196850393704" right="0" top="0.39370078740157483" bottom="0.59055118110236227" header="0" footer="0"/>
      <pageSetup paperSize="9" scale="60" fitToWidth="0" fitToHeight="6" orientation="portrait" r:id="rId5"/>
      <headerFooter>
        <oddFooter>&amp;L&amp;Z&amp;F</oddFooter>
      </headerFooter>
    </customSheetView>
    <customSheetView guid="{49219DB8-EB06-4505-8B6A-F413C56D00AD}" scale="79" showPageBreaks="1" showGridLines="0">
      <pane ySplit="10" topLeftCell="A101" activePane="bottomLeft" state="frozen"/>
      <selection pane="bottomLeft" activeCell="E103" sqref="E103"/>
      <pageMargins left="0.98425196850393704" right="0" top="0.39370078740157483" bottom="0.59055118110236227" header="0" footer="0"/>
      <pageSetup paperSize="9" scale="73" fitToWidth="0" fitToHeight="6" orientation="landscape" r:id="rId6"/>
      <headerFooter>
        <oddFooter>&amp;L&amp;Z&amp;F</oddFooter>
      </headerFooter>
    </customSheetView>
    <customSheetView guid="{14BDC7E5-2D9F-4134-ADBB-FC21B817255A}" scale="86" showPageBreaks="1" showGridLines="0" topLeftCell="A9">
      <selection activeCell="I16" sqref="I16"/>
      <pageMargins left="0.98425196850393704" right="0" top="0.39370078740157483" bottom="0.59055118110236227" header="0" footer="0"/>
      <pageSetup paperSize="9" scale="73" fitToWidth="0" fitToHeight="6" orientation="portrait" r:id="rId7"/>
      <headerFooter>
        <oddFooter>&amp;L&amp;Z&amp;F</oddFooter>
      </headerFooter>
    </customSheetView>
    <customSheetView guid="{73510616-A23E-4365-8BA3-A00BB0976B6C}" scale="75" showPageBreaks="1" showGridLines="0">
      <pane xSplit="1" ySplit="7" topLeftCell="B52" activePane="bottomRight" state="frozen"/>
      <selection pane="bottomRight" activeCell="A56" sqref="A56"/>
      <pageMargins left="0.59055118110236227" right="0" top="0.39370078740157483" bottom="0.19685039370078741" header="0" footer="0.19685039370078741"/>
      <pageSetup paperSize="9" scale="73" fitToWidth="0" fitToHeight="6" orientation="landscape" r:id="rId8"/>
      <headerFooter>
        <oddFooter>&amp;L&amp;Z&amp;F</oddFooter>
      </headerFooter>
    </customSheetView>
  </customSheetViews>
  <mergeCells count="5">
    <mergeCell ref="B1:D1"/>
    <mergeCell ref="C5:D5"/>
    <mergeCell ref="A3:D3"/>
    <mergeCell ref="A5:A6"/>
    <mergeCell ref="B5:B6"/>
  </mergeCells>
  <pageMargins left="0.59055118110236227" right="0.39370078740157483" top="0.39370078740157483" bottom="0.39370078740157483" header="0" footer="0"/>
  <pageSetup paperSize="9" scale="85" firstPageNumber="45" fitToWidth="0" fitToHeight="6" orientation="portrait" useFirstPageNumber="1" horizontalDpi="300" verticalDpi="300" r:id="rId9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Витальевна Глаголева</dc:creator>
  <cp:lastModifiedBy>Михаил Александрович Селезнев</cp:lastModifiedBy>
  <cp:lastPrinted>2016-11-10T16:21:08Z</cp:lastPrinted>
  <dcterms:created xsi:type="dcterms:W3CDTF">2006-09-16T00:00:00Z</dcterms:created>
  <dcterms:modified xsi:type="dcterms:W3CDTF">2016-11-10T16:25:02Z</dcterms:modified>
</cp:coreProperties>
</file>