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60" windowWidth="18075" windowHeight="9900" activeTab="1"/>
  </bookViews>
  <sheets>
    <sheet name="дотации" sheetId="1" r:id="rId1"/>
    <sheet name="субсидии" sheetId="2" r:id="rId2"/>
    <sheet name="субвенции" sheetId="3" r:id="rId3"/>
    <sheet name="иные мбт" sheetId="4" r:id="rId4"/>
  </sheets>
  <definedNames>
    <definedName name="_xlnm.Print_Titles" localSheetId="0">дотации!$A:$A</definedName>
    <definedName name="_xlnm.Print_Titles" localSheetId="3">'иные мбт'!$A:$A</definedName>
    <definedName name="_xlnm.Print_Titles" localSheetId="2">субвенции!$A:$A</definedName>
    <definedName name="_xlnm.Print_Titles" localSheetId="1">субсидии!$A:$A</definedName>
  </definedNames>
  <calcPr calcId="145621"/>
</workbook>
</file>

<file path=xl/calcChain.xml><?xml version="1.0" encoding="utf-8"?>
<calcChain xmlns="http://schemas.openxmlformats.org/spreadsheetml/2006/main">
  <c r="O22" i="4" l="1"/>
  <c r="P22" i="4"/>
  <c r="O16" i="4"/>
  <c r="P16" i="4"/>
  <c r="O5" i="4"/>
  <c r="P5" i="4"/>
  <c r="I31" i="4"/>
  <c r="J31" i="4"/>
  <c r="K31" i="4"/>
  <c r="I22" i="4"/>
  <c r="J22" i="4"/>
  <c r="I16" i="4"/>
  <c r="J16" i="4"/>
  <c r="I5" i="4"/>
  <c r="J5" i="4"/>
  <c r="M10" i="4"/>
  <c r="L10" i="4"/>
  <c r="E5" i="4" l="1"/>
  <c r="F5" i="4"/>
  <c r="G5" i="4"/>
  <c r="H5" i="4"/>
  <c r="K5" i="4"/>
  <c r="L5" i="4"/>
  <c r="M5" i="4"/>
  <c r="N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G5" i="4"/>
  <c r="AH5" i="4"/>
  <c r="AI5" i="4"/>
  <c r="AJ5" i="4"/>
  <c r="AK5" i="4"/>
  <c r="AL5" i="4"/>
  <c r="AM5" i="4"/>
  <c r="AN5" i="4"/>
  <c r="B6" i="4"/>
  <c r="B5" i="4" s="1"/>
  <c r="C6" i="4"/>
  <c r="D6" i="4"/>
  <c r="B7" i="4"/>
  <c r="C7" i="4"/>
  <c r="D7" i="4"/>
  <c r="B8" i="4"/>
  <c r="C8" i="4"/>
  <c r="D8" i="4"/>
  <c r="B9" i="4"/>
  <c r="C9" i="4"/>
  <c r="D9" i="4"/>
  <c r="B10" i="4"/>
  <c r="C10" i="4"/>
  <c r="D10" i="4"/>
  <c r="B11" i="4"/>
  <c r="C11" i="4"/>
  <c r="D11" i="4"/>
  <c r="B12" i="4"/>
  <c r="C12" i="4"/>
  <c r="D12" i="4"/>
  <c r="B13" i="4"/>
  <c r="C13" i="4"/>
  <c r="D13" i="4"/>
  <c r="B14" i="4"/>
  <c r="C14" i="4"/>
  <c r="D14" i="4"/>
  <c r="B15" i="4"/>
  <c r="C15" i="4"/>
  <c r="D15" i="4"/>
  <c r="E16" i="4"/>
  <c r="F16" i="4"/>
  <c r="F31" i="4" s="1"/>
  <c r="G16" i="4"/>
  <c r="H16" i="4"/>
  <c r="H31" i="4" s="1"/>
  <c r="K16" i="4"/>
  <c r="L16" i="4"/>
  <c r="L31" i="4" s="1"/>
  <c r="M16" i="4"/>
  <c r="N16" i="4"/>
  <c r="N31" i="4" s="1"/>
  <c r="P31" i="4"/>
  <c r="Q16" i="4"/>
  <c r="R16" i="4"/>
  <c r="R31" i="4" s="1"/>
  <c r="S16" i="4"/>
  <c r="T16" i="4"/>
  <c r="T31" i="4" s="1"/>
  <c r="U16" i="4"/>
  <c r="V16" i="4"/>
  <c r="V31" i="4" s="1"/>
  <c r="W16" i="4"/>
  <c r="X16" i="4"/>
  <c r="X31" i="4" s="1"/>
  <c r="Y16" i="4"/>
  <c r="Z16" i="4"/>
  <c r="Z31" i="4" s="1"/>
  <c r="AA16" i="4"/>
  <c r="AB16" i="4"/>
  <c r="AB31" i="4" s="1"/>
  <c r="AC16" i="4"/>
  <c r="AD16" i="4"/>
  <c r="AD31" i="4" s="1"/>
  <c r="AE16" i="4"/>
  <c r="AF16" i="4"/>
  <c r="AF31" i="4" s="1"/>
  <c r="AG16" i="4"/>
  <c r="AH16" i="4"/>
  <c r="AH31" i="4" s="1"/>
  <c r="AI16" i="4"/>
  <c r="AJ16" i="4"/>
  <c r="AJ31" i="4" s="1"/>
  <c r="AK16" i="4"/>
  <c r="AL16" i="4"/>
  <c r="AL31" i="4" s="1"/>
  <c r="AM16" i="4"/>
  <c r="AN16" i="4"/>
  <c r="AN31" i="4" s="1"/>
  <c r="B17" i="4"/>
  <c r="C17" i="4"/>
  <c r="D17" i="4"/>
  <c r="B18" i="4"/>
  <c r="B16" i="4" s="1"/>
  <c r="C18" i="4"/>
  <c r="D18" i="4"/>
  <c r="B19" i="4"/>
  <c r="C19" i="4"/>
  <c r="D19" i="4"/>
  <c r="B20" i="4"/>
  <c r="C20" i="4"/>
  <c r="D20" i="4"/>
  <c r="B21" i="4"/>
  <c r="C21" i="4"/>
  <c r="D21" i="4"/>
  <c r="E22" i="4"/>
  <c r="F22" i="4"/>
  <c r="G22" i="4"/>
  <c r="H22" i="4"/>
  <c r="K22" i="4"/>
  <c r="L22" i="4"/>
  <c r="M22" i="4"/>
  <c r="N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B23" i="4"/>
  <c r="C23" i="4"/>
  <c r="D23" i="4"/>
  <c r="B24" i="4"/>
  <c r="B22" i="4" s="1"/>
  <c r="C24" i="4"/>
  <c r="D24" i="4"/>
  <c r="B25" i="4"/>
  <c r="C25" i="4"/>
  <c r="D25" i="4"/>
  <c r="B26" i="4"/>
  <c r="C26" i="4"/>
  <c r="D26" i="4"/>
  <c r="B27" i="4"/>
  <c r="C27" i="4"/>
  <c r="D27" i="4"/>
  <c r="B28" i="4"/>
  <c r="C28" i="4"/>
  <c r="D28" i="4"/>
  <c r="B29" i="4"/>
  <c r="C29" i="4"/>
  <c r="D29" i="4"/>
  <c r="B30" i="4"/>
  <c r="C30" i="4"/>
  <c r="D30" i="4"/>
  <c r="E31" i="4"/>
  <c r="G31" i="4"/>
  <c r="M31" i="4"/>
  <c r="O31" i="4"/>
  <c r="Q31" i="4"/>
  <c r="S31" i="4"/>
  <c r="U31" i="4"/>
  <c r="W31" i="4"/>
  <c r="Y31" i="4"/>
  <c r="AA31" i="4"/>
  <c r="AC31" i="4"/>
  <c r="AE31" i="4"/>
  <c r="AG31" i="4"/>
  <c r="AI31" i="4"/>
  <c r="AK31" i="4"/>
  <c r="AM31" i="4"/>
  <c r="D16" i="4" l="1"/>
  <c r="C16" i="4"/>
  <c r="D22" i="4"/>
  <c r="D31" i="4" s="1"/>
  <c r="C22" i="4"/>
  <c r="D5" i="4"/>
  <c r="C5" i="4"/>
  <c r="B31" i="4"/>
  <c r="E5" i="3"/>
  <c r="E49" i="3" s="1"/>
  <c r="F5" i="3"/>
  <c r="G5" i="3"/>
  <c r="G49" i="3" s="1"/>
  <c r="H5" i="3"/>
  <c r="I5" i="3"/>
  <c r="I49" i="3" s="1"/>
  <c r="J5" i="3"/>
  <c r="K5" i="3"/>
  <c r="K49" i="3" s="1"/>
  <c r="L5" i="3"/>
  <c r="M5" i="3"/>
  <c r="M49" i="3" s="1"/>
  <c r="N5" i="3"/>
  <c r="O5" i="3"/>
  <c r="O49" i="3" s="1"/>
  <c r="P5" i="3"/>
  <c r="Q5" i="3"/>
  <c r="Q49" i="3" s="1"/>
  <c r="R5" i="3"/>
  <c r="S5" i="3"/>
  <c r="S49" i="3" s="1"/>
  <c r="T5" i="3"/>
  <c r="U5" i="3"/>
  <c r="U49" i="3" s="1"/>
  <c r="V5" i="3"/>
  <c r="W5" i="3"/>
  <c r="W49" i="3" s="1"/>
  <c r="X5" i="3"/>
  <c r="Y5" i="3"/>
  <c r="Y49" i="3" s="1"/>
  <c r="Z5" i="3"/>
  <c r="AA5" i="3"/>
  <c r="AA49" i="3" s="1"/>
  <c r="AB5" i="3"/>
  <c r="AC5" i="3"/>
  <c r="AC49" i="3" s="1"/>
  <c r="AD5" i="3"/>
  <c r="AE5" i="3"/>
  <c r="AE49" i="3" s="1"/>
  <c r="AF5" i="3"/>
  <c r="AG5" i="3"/>
  <c r="AG49" i="3" s="1"/>
  <c r="AH5" i="3"/>
  <c r="AI5" i="3"/>
  <c r="AI49" i="3" s="1"/>
  <c r="AJ5" i="3"/>
  <c r="AK5" i="3"/>
  <c r="AK49" i="3" s="1"/>
  <c r="AL5" i="3"/>
  <c r="AM5" i="3"/>
  <c r="AM49" i="3" s="1"/>
  <c r="AN5" i="3"/>
  <c r="AO5" i="3"/>
  <c r="AO49" i="3" s="1"/>
  <c r="AP5" i="3"/>
  <c r="AQ5" i="3"/>
  <c r="AQ49" i="3" s="1"/>
  <c r="AR5" i="3"/>
  <c r="AS5" i="3"/>
  <c r="AS49" i="3" s="1"/>
  <c r="AT5" i="3"/>
  <c r="AU5" i="3"/>
  <c r="AU49" i="3" s="1"/>
  <c r="AV5" i="3"/>
  <c r="AW5" i="3"/>
  <c r="AW49" i="3" s="1"/>
  <c r="AX5" i="3"/>
  <c r="AY5" i="3"/>
  <c r="AY49" i="3" s="1"/>
  <c r="AZ5" i="3"/>
  <c r="BA5" i="3"/>
  <c r="BA49" i="3" s="1"/>
  <c r="BB5" i="3"/>
  <c r="BC5" i="3"/>
  <c r="BC49" i="3" s="1"/>
  <c r="BD5" i="3"/>
  <c r="BE5" i="3"/>
  <c r="BE49" i="3" s="1"/>
  <c r="BF5" i="3"/>
  <c r="BG5" i="3"/>
  <c r="BG49" i="3" s="1"/>
  <c r="BH5" i="3"/>
  <c r="BI5" i="3"/>
  <c r="BI49" i="3" s="1"/>
  <c r="BJ5" i="3"/>
  <c r="BK5" i="3"/>
  <c r="BK49" i="3" s="1"/>
  <c r="BL5" i="3"/>
  <c r="BM5" i="3"/>
  <c r="BM49" i="3" s="1"/>
  <c r="BN5" i="3"/>
  <c r="BO5" i="3"/>
  <c r="BO49" i="3" s="1"/>
  <c r="BP5" i="3"/>
  <c r="BQ5" i="3"/>
  <c r="BQ49" i="3" s="1"/>
  <c r="BR5" i="3"/>
  <c r="BS5" i="3"/>
  <c r="BS49" i="3" s="1"/>
  <c r="BT5" i="3"/>
  <c r="BU5" i="3"/>
  <c r="BU49" i="3" s="1"/>
  <c r="BV5" i="3"/>
  <c r="BW5" i="3"/>
  <c r="BW49" i="3" s="1"/>
  <c r="BX5" i="3"/>
  <c r="BY5" i="3"/>
  <c r="BY49" i="3" s="1"/>
  <c r="BZ5" i="3"/>
  <c r="CA5" i="3"/>
  <c r="CA49" i="3" s="1"/>
  <c r="CB5" i="3"/>
  <c r="CC5" i="3"/>
  <c r="CC49" i="3" s="1"/>
  <c r="CD5" i="3"/>
  <c r="CE5" i="3"/>
  <c r="CE49" i="3" s="1"/>
  <c r="CF5" i="3"/>
  <c r="CG5" i="3"/>
  <c r="CG49" i="3" s="1"/>
  <c r="CH5" i="3"/>
  <c r="CI5" i="3"/>
  <c r="CI49" i="3" s="1"/>
  <c r="CJ5" i="3"/>
  <c r="CK5" i="3"/>
  <c r="CK49" i="3" s="1"/>
  <c r="CL5" i="3"/>
  <c r="CM5" i="3"/>
  <c r="CM49" i="3" s="1"/>
  <c r="CN5" i="3"/>
  <c r="CO5" i="3"/>
  <c r="CO49" i="3" s="1"/>
  <c r="CP5" i="3"/>
  <c r="CQ5" i="3"/>
  <c r="CQ49" i="3" s="1"/>
  <c r="CR5" i="3"/>
  <c r="CS5" i="3"/>
  <c r="CS49" i="3" s="1"/>
  <c r="B6" i="3"/>
  <c r="B5" i="3" s="1"/>
  <c r="B49" i="3" s="1"/>
  <c r="C6" i="3"/>
  <c r="C5" i="3" s="1"/>
  <c r="D6" i="3"/>
  <c r="D5" i="3" s="1"/>
  <c r="D49" i="3" s="1"/>
  <c r="B7" i="3"/>
  <c r="C7" i="3"/>
  <c r="D7" i="3"/>
  <c r="B8" i="3"/>
  <c r="C8" i="3"/>
  <c r="D8" i="3"/>
  <c r="B9" i="3"/>
  <c r="C9" i="3"/>
  <c r="D9" i="3"/>
  <c r="B10" i="3"/>
  <c r="C10" i="3"/>
  <c r="D10" i="3"/>
  <c r="B11" i="3"/>
  <c r="C11" i="3"/>
  <c r="D11" i="3"/>
  <c r="B12" i="3"/>
  <c r="C12" i="3"/>
  <c r="D12" i="3"/>
  <c r="B13" i="3"/>
  <c r="C13" i="3"/>
  <c r="D13" i="3"/>
  <c r="B14" i="3"/>
  <c r="C14" i="3"/>
  <c r="D14" i="3"/>
  <c r="B15" i="3"/>
  <c r="C15" i="3"/>
  <c r="D15" i="3"/>
  <c r="B16" i="3"/>
  <c r="C16" i="3"/>
  <c r="D16" i="3"/>
  <c r="B17" i="3"/>
  <c r="C17" i="3"/>
  <c r="D17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AO18" i="3"/>
  <c r="AP18" i="3"/>
  <c r="AQ18" i="3"/>
  <c r="AR18" i="3"/>
  <c r="AS18" i="3"/>
  <c r="AT18" i="3"/>
  <c r="AU18" i="3"/>
  <c r="AV18" i="3"/>
  <c r="AW18" i="3"/>
  <c r="AX18" i="3"/>
  <c r="AY18" i="3"/>
  <c r="AZ18" i="3"/>
  <c r="BA18" i="3"/>
  <c r="BB18" i="3"/>
  <c r="BC18" i="3"/>
  <c r="BD18" i="3"/>
  <c r="BE18" i="3"/>
  <c r="BF18" i="3"/>
  <c r="BG18" i="3"/>
  <c r="BH18" i="3"/>
  <c r="BI18" i="3"/>
  <c r="BJ18" i="3"/>
  <c r="BK18" i="3"/>
  <c r="BL18" i="3"/>
  <c r="BM18" i="3"/>
  <c r="BN18" i="3"/>
  <c r="BO18" i="3"/>
  <c r="BP18" i="3"/>
  <c r="BQ18" i="3"/>
  <c r="BR18" i="3"/>
  <c r="BS18" i="3"/>
  <c r="BT18" i="3"/>
  <c r="BU18" i="3"/>
  <c r="BV18" i="3"/>
  <c r="BW18" i="3"/>
  <c r="BX18" i="3"/>
  <c r="BY18" i="3"/>
  <c r="BZ18" i="3"/>
  <c r="CA18" i="3"/>
  <c r="CB18" i="3"/>
  <c r="CC18" i="3"/>
  <c r="CD18" i="3"/>
  <c r="CE18" i="3"/>
  <c r="CF18" i="3"/>
  <c r="CG18" i="3"/>
  <c r="CH18" i="3"/>
  <c r="CI18" i="3"/>
  <c r="CJ18" i="3"/>
  <c r="CK18" i="3"/>
  <c r="CL18" i="3"/>
  <c r="CM18" i="3"/>
  <c r="CN18" i="3"/>
  <c r="CO18" i="3"/>
  <c r="CP18" i="3"/>
  <c r="CQ18" i="3"/>
  <c r="CR18" i="3"/>
  <c r="CS18" i="3"/>
  <c r="B19" i="3"/>
  <c r="B18" i="3" s="1"/>
  <c r="C19" i="3"/>
  <c r="C18" i="3" s="1"/>
  <c r="D19" i="3"/>
  <c r="D18" i="3" s="1"/>
  <c r="B20" i="3"/>
  <c r="C20" i="3"/>
  <c r="D20" i="3"/>
  <c r="B21" i="3"/>
  <c r="C21" i="3"/>
  <c r="D21" i="3"/>
  <c r="B22" i="3"/>
  <c r="C22" i="3"/>
  <c r="D22" i="3"/>
  <c r="B23" i="3"/>
  <c r="C23" i="3"/>
  <c r="D23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P24" i="3"/>
  <c r="AQ24" i="3"/>
  <c r="AR24" i="3"/>
  <c r="AS24" i="3"/>
  <c r="AT24" i="3"/>
  <c r="AU24" i="3"/>
  <c r="AV24" i="3"/>
  <c r="AW24" i="3"/>
  <c r="AX24" i="3"/>
  <c r="AY24" i="3"/>
  <c r="AZ24" i="3"/>
  <c r="BA24" i="3"/>
  <c r="BB24" i="3"/>
  <c r="BC24" i="3"/>
  <c r="BD24" i="3"/>
  <c r="BE24" i="3"/>
  <c r="BF24" i="3"/>
  <c r="BG24" i="3"/>
  <c r="BH24" i="3"/>
  <c r="BI24" i="3"/>
  <c r="BJ24" i="3"/>
  <c r="BK24" i="3"/>
  <c r="BL24" i="3"/>
  <c r="BM24" i="3"/>
  <c r="BN24" i="3"/>
  <c r="BO24" i="3"/>
  <c r="BP24" i="3"/>
  <c r="BQ24" i="3"/>
  <c r="BR24" i="3"/>
  <c r="BS24" i="3"/>
  <c r="BT24" i="3"/>
  <c r="BU24" i="3"/>
  <c r="BV24" i="3"/>
  <c r="BW24" i="3"/>
  <c r="BX24" i="3"/>
  <c r="BY24" i="3"/>
  <c r="BZ24" i="3"/>
  <c r="CA24" i="3"/>
  <c r="CB24" i="3"/>
  <c r="CC24" i="3"/>
  <c r="CD24" i="3"/>
  <c r="CE24" i="3"/>
  <c r="CF24" i="3"/>
  <c r="CG24" i="3"/>
  <c r="CH24" i="3"/>
  <c r="CI24" i="3"/>
  <c r="CJ24" i="3"/>
  <c r="CK24" i="3"/>
  <c r="CL24" i="3"/>
  <c r="CM24" i="3"/>
  <c r="CN24" i="3"/>
  <c r="CO24" i="3"/>
  <c r="CP24" i="3"/>
  <c r="CQ24" i="3"/>
  <c r="CR24" i="3"/>
  <c r="CS24" i="3"/>
  <c r="B25" i="3"/>
  <c r="B24" i="3" s="1"/>
  <c r="C25" i="3"/>
  <c r="C24" i="3" s="1"/>
  <c r="D25" i="3"/>
  <c r="D24" i="3" s="1"/>
  <c r="B26" i="3"/>
  <c r="C26" i="3"/>
  <c r="D26" i="3"/>
  <c r="B27" i="3"/>
  <c r="C27" i="3"/>
  <c r="D27" i="3"/>
  <c r="B28" i="3"/>
  <c r="C28" i="3"/>
  <c r="D28" i="3"/>
  <c r="B29" i="3"/>
  <c r="C29" i="3"/>
  <c r="D29" i="3"/>
  <c r="B30" i="3"/>
  <c r="C30" i="3"/>
  <c r="D30" i="3"/>
  <c r="B31" i="3"/>
  <c r="C31" i="3"/>
  <c r="D31" i="3"/>
  <c r="B32" i="3"/>
  <c r="C32" i="3"/>
  <c r="D32" i="3"/>
  <c r="B33" i="3"/>
  <c r="C33" i="3"/>
  <c r="D33" i="3"/>
  <c r="B34" i="3"/>
  <c r="C34" i="3"/>
  <c r="D34" i="3"/>
  <c r="B35" i="3"/>
  <c r="C35" i="3"/>
  <c r="D35" i="3"/>
  <c r="B36" i="3"/>
  <c r="C36" i="3"/>
  <c r="D36" i="3"/>
  <c r="B37" i="3"/>
  <c r="C37" i="3"/>
  <c r="D37" i="3"/>
  <c r="B38" i="3"/>
  <c r="C38" i="3"/>
  <c r="D38" i="3"/>
  <c r="B39" i="3"/>
  <c r="C39" i="3"/>
  <c r="D39" i="3"/>
  <c r="B40" i="3"/>
  <c r="C40" i="3"/>
  <c r="D40" i="3"/>
  <c r="B41" i="3"/>
  <c r="C41" i="3"/>
  <c r="D41" i="3"/>
  <c r="B42" i="3"/>
  <c r="C42" i="3"/>
  <c r="D42" i="3"/>
  <c r="B43" i="3"/>
  <c r="C43" i="3"/>
  <c r="D43" i="3"/>
  <c r="B44" i="3"/>
  <c r="C44" i="3"/>
  <c r="D44" i="3"/>
  <c r="B45" i="3"/>
  <c r="C45" i="3"/>
  <c r="D45" i="3"/>
  <c r="B46" i="3"/>
  <c r="C46" i="3"/>
  <c r="D46" i="3"/>
  <c r="B47" i="3"/>
  <c r="C47" i="3"/>
  <c r="D47" i="3"/>
  <c r="B48" i="3"/>
  <c r="C48" i="3"/>
  <c r="D48" i="3"/>
  <c r="F49" i="3"/>
  <c r="H49" i="3"/>
  <c r="J49" i="3"/>
  <c r="L49" i="3"/>
  <c r="N49" i="3"/>
  <c r="P49" i="3"/>
  <c r="R49" i="3"/>
  <c r="T49" i="3"/>
  <c r="V49" i="3"/>
  <c r="X49" i="3"/>
  <c r="Z49" i="3"/>
  <c r="AB49" i="3"/>
  <c r="AD49" i="3"/>
  <c r="AF49" i="3"/>
  <c r="AH49" i="3"/>
  <c r="AJ49" i="3"/>
  <c r="AL49" i="3"/>
  <c r="AN49" i="3"/>
  <c r="AP49" i="3"/>
  <c r="AR49" i="3"/>
  <c r="AT49" i="3"/>
  <c r="AV49" i="3"/>
  <c r="AX49" i="3"/>
  <c r="AZ49" i="3"/>
  <c r="BB49" i="3"/>
  <c r="BD49" i="3"/>
  <c r="BF49" i="3"/>
  <c r="BH49" i="3"/>
  <c r="BJ49" i="3"/>
  <c r="BL49" i="3"/>
  <c r="BN49" i="3"/>
  <c r="BP49" i="3"/>
  <c r="BR49" i="3"/>
  <c r="BT49" i="3"/>
  <c r="BV49" i="3"/>
  <c r="BX49" i="3"/>
  <c r="BZ49" i="3"/>
  <c r="CB49" i="3"/>
  <c r="CD49" i="3"/>
  <c r="CF49" i="3"/>
  <c r="CH49" i="3"/>
  <c r="CJ49" i="3"/>
  <c r="CL49" i="3"/>
  <c r="CN49" i="3"/>
  <c r="CP49" i="3"/>
  <c r="CR49" i="3"/>
  <c r="C31" i="4" l="1"/>
  <c r="C49" i="3"/>
  <c r="FM49" i="2"/>
  <c r="EW49" i="2"/>
  <c r="EG49" i="2"/>
  <c r="DQ49" i="2"/>
  <c r="DA49" i="2"/>
  <c r="CK49" i="2"/>
  <c r="BU49" i="2"/>
  <c r="BJ49" i="2"/>
  <c r="BI49" i="2"/>
  <c r="BB49" i="2"/>
  <c r="BA49" i="2"/>
  <c r="AT49" i="2"/>
  <c r="AS49" i="2"/>
  <c r="AL49" i="2"/>
  <c r="AK49" i="2"/>
  <c r="AD49" i="2"/>
  <c r="AC49" i="2"/>
  <c r="V49" i="2"/>
  <c r="U49" i="2"/>
  <c r="N49" i="2"/>
  <c r="M49" i="2"/>
  <c r="F49" i="2"/>
  <c r="E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FS31" i="2"/>
  <c r="FR31" i="2"/>
  <c r="C31" i="2" s="1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C24" i="2" s="1"/>
  <c r="B25" i="2"/>
  <c r="HC24" i="2"/>
  <c r="HB24" i="2"/>
  <c r="HA24" i="2"/>
  <c r="GZ24" i="2"/>
  <c r="GY24" i="2"/>
  <c r="GX24" i="2"/>
  <c r="GW24" i="2"/>
  <c r="GW49" i="2" s="1"/>
  <c r="GV24" i="2"/>
  <c r="GU24" i="2"/>
  <c r="GT24" i="2"/>
  <c r="GS24" i="2"/>
  <c r="GS49" i="2" s="1"/>
  <c r="GR24" i="2"/>
  <c r="GQ24" i="2"/>
  <c r="GP24" i="2"/>
  <c r="GO24" i="2"/>
  <c r="GN24" i="2"/>
  <c r="GM24" i="2"/>
  <c r="GL24" i="2"/>
  <c r="GK24" i="2"/>
  <c r="GJ24" i="2"/>
  <c r="GI24" i="2"/>
  <c r="GH24" i="2"/>
  <c r="GG24" i="2"/>
  <c r="GG49" i="2" s="1"/>
  <c r="GF24" i="2"/>
  <c r="GE24" i="2"/>
  <c r="GD24" i="2"/>
  <c r="GC24" i="2"/>
  <c r="GC49" i="2" s="1"/>
  <c r="GB24" i="2"/>
  <c r="GA24" i="2"/>
  <c r="FZ24" i="2"/>
  <c r="FY24" i="2"/>
  <c r="FX24" i="2"/>
  <c r="FW24" i="2"/>
  <c r="FV24" i="2"/>
  <c r="FU24" i="2"/>
  <c r="FT24" i="2"/>
  <c r="FR24" i="2"/>
  <c r="FQ24" i="2"/>
  <c r="FQ49" i="2" s="1"/>
  <c r="FP24" i="2"/>
  <c r="FO24" i="2"/>
  <c r="FN24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C24" i="2"/>
  <c r="EB24" i="2"/>
  <c r="EA24" i="2"/>
  <c r="DZ24" i="2"/>
  <c r="DY24" i="2"/>
  <c r="DX24" i="2"/>
  <c r="DW24" i="2"/>
  <c r="DV24" i="2"/>
  <c r="DU24" i="2"/>
  <c r="DT24" i="2"/>
  <c r="DS24" i="2"/>
  <c r="DR24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B24" i="2"/>
  <c r="AB23" i="2"/>
  <c r="AA23" i="2"/>
  <c r="Y23" i="2"/>
  <c r="X23" i="2"/>
  <c r="C23" i="2" s="1"/>
  <c r="D23" i="2"/>
  <c r="B23" i="2"/>
  <c r="D22" i="2"/>
  <c r="C22" i="2"/>
  <c r="B22" i="2"/>
  <c r="FR21" i="2"/>
  <c r="FR18" i="2" s="1"/>
  <c r="AB21" i="2"/>
  <c r="AB18" i="2" s="1"/>
  <c r="AA21" i="2"/>
  <c r="AA18" i="2" s="1"/>
  <c r="Y21" i="2"/>
  <c r="X21" i="2"/>
  <c r="D21" i="2"/>
  <c r="D18" i="2" s="1"/>
  <c r="C21" i="2"/>
  <c r="C18" i="2" s="1"/>
  <c r="B21" i="2"/>
  <c r="D20" i="2"/>
  <c r="C20" i="2"/>
  <c r="B20" i="2"/>
  <c r="D19" i="2"/>
  <c r="C19" i="2"/>
  <c r="B19" i="2"/>
  <c r="HC18" i="2"/>
  <c r="HB18" i="2"/>
  <c r="HA18" i="2"/>
  <c r="GZ18" i="2"/>
  <c r="GY18" i="2"/>
  <c r="GX18" i="2"/>
  <c r="GW18" i="2"/>
  <c r="GV18" i="2"/>
  <c r="GU18" i="2"/>
  <c r="GT18" i="2"/>
  <c r="GS18" i="2"/>
  <c r="GR18" i="2"/>
  <c r="GQ18" i="2"/>
  <c r="GP18" i="2"/>
  <c r="GO18" i="2"/>
  <c r="GN18" i="2"/>
  <c r="GM18" i="2"/>
  <c r="GL18" i="2"/>
  <c r="GK18" i="2"/>
  <c r="GJ18" i="2"/>
  <c r="GI18" i="2"/>
  <c r="GH18" i="2"/>
  <c r="GG18" i="2"/>
  <c r="GF18" i="2"/>
  <c r="GE18" i="2"/>
  <c r="GD18" i="2"/>
  <c r="GC18" i="2"/>
  <c r="GB18" i="2"/>
  <c r="GA18" i="2"/>
  <c r="FZ18" i="2"/>
  <c r="FY18" i="2"/>
  <c r="FX18" i="2"/>
  <c r="FW18" i="2"/>
  <c r="FV18" i="2"/>
  <c r="FU18" i="2"/>
  <c r="FT18" i="2"/>
  <c r="FS18" i="2"/>
  <c r="FQ18" i="2"/>
  <c r="FP18" i="2"/>
  <c r="FO18" i="2"/>
  <c r="FN18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C18" i="2"/>
  <c r="EB18" i="2"/>
  <c r="EA18" i="2"/>
  <c r="DZ18" i="2"/>
  <c r="DY18" i="2"/>
  <c r="DX18" i="2"/>
  <c r="DW18" i="2"/>
  <c r="DV18" i="2"/>
  <c r="DU18" i="2"/>
  <c r="DT18" i="2"/>
  <c r="DS18" i="2"/>
  <c r="DR18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Z18" i="2"/>
  <c r="Y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7" i="2"/>
  <c r="C17" i="2"/>
  <c r="B17" i="2"/>
  <c r="D16" i="2"/>
  <c r="C16" i="2"/>
  <c r="B16" i="2"/>
  <c r="D15" i="2"/>
  <c r="C15" i="2"/>
  <c r="B15" i="2"/>
  <c r="D14" i="2"/>
  <c r="C14" i="2"/>
  <c r="B14" i="2"/>
  <c r="FP13" i="2"/>
  <c r="FP5" i="2" s="1"/>
  <c r="FP49" i="2" s="1"/>
  <c r="FO13" i="2"/>
  <c r="D13" i="2"/>
  <c r="B13" i="2"/>
  <c r="D12" i="2"/>
  <c r="C12" i="2"/>
  <c r="B12" i="2"/>
  <c r="D11" i="2"/>
  <c r="C11" i="2"/>
  <c r="B11" i="2"/>
  <c r="AE10" i="2"/>
  <c r="AD10" i="2"/>
  <c r="D10" i="2"/>
  <c r="C10" i="2"/>
  <c r="B10" i="2"/>
  <c r="D9" i="2"/>
  <c r="C9" i="2"/>
  <c r="B9" i="2"/>
  <c r="D8" i="2"/>
  <c r="C8" i="2"/>
  <c r="B8" i="2"/>
  <c r="D7" i="2"/>
  <c r="C7" i="2"/>
  <c r="B7" i="2"/>
  <c r="D6" i="2"/>
  <c r="D5" i="2" s="1"/>
  <c r="C6" i="2"/>
  <c r="B6" i="2"/>
  <c r="HC5" i="2"/>
  <c r="HB5" i="2"/>
  <c r="HB49" i="2" s="1"/>
  <c r="HA5" i="2"/>
  <c r="HA49" i="2" s="1"/>
  <c r="GZ5" i="2"/>
  <c r="GY5" i="2"/>
  <c r="GX5" i="2"/>
  <c r="GX49" i="2" s="1"/>
  <c r="GW5" i="2"/>
  <c r="GV5" i="2"/>
  <c r="GU5" i="2"/>
  <c r="GT5" i="2"/>
  <c r="GT49" i="2" s="1"/>
  <c r="GS5" i="2"/>
  <c r="GR5" i="2"/>
  <c r="GQ5" i="2"/>
  <c r="GP5" i="2"/>
  <c r="GP49" i="2" s="1"/>
  <c r="GO5" i="2"/>
  <c r="GO49" i="2" s="1"/>
  <c r="GN5" i="2"/>
  <c r="GM5" i="2"/>
  <c r="GL5" i="2"/>
  <c r="GL49" i="2" s="1"/>
  <c r="GK5" i="2"/>
  <c r="GK49" i="2" s="1"/>
  <c r="GJ5" i="2"/>
  <c r="GI5" i="2"/>
  <c r="GH5" i="2"/>
  <c r="GH49" i="2" s="1"/>
  <c r="GG5" i="2"/>
  <c r="GF5" i="2"/>
  <c r="GE5" i="2"/>
  <c r="GD5" i="2"/>
  <c r="GD49" i="2" s="1"/>
  <c r="GC5" i="2"/>
  <c r="GB5" i="2"/>
  <c r="GA5" i="2"/>
  <c r="FZ5" i="2"/>
  <c r="FZ49" i="2" s="1"/>
  <c r="FY5" i="2"/>
  <c r="FY49" i="2" s="1"/>
  <c r="FX5" i="2"/>
  <c r="FW5" i="2"/>
  <c r="FV5" i="2"/>
  <c r="FV49" i="2" s="1"/>
  <c r="FU5" i="2"/>
  <c r="FU49" i="2" s="1"/>
  <c r="FT5" i="2"/>
  <c r="FS5" i="2"/>
  <c r="FR5" i="2"/>
  <c r="FR49" i="2" s="1"/>
  <c r="FQ5" i="2"/>
  <c r="FN5" i="2"/>
  <c r="FN49" i="2" s="1"/>
  <c r="FM5" i="2"/>
  <c r="FL5" i="2"/>
  <c r="FL49" i="2" s="1"/>
  <c r="FK5" i="2"/>
  <c r="FJ5" i="2"/>
  <c r="FJ49" i="2" s="1"/>
  <c r="FI5" i="2"/>
  <c r="FI49" i="2" s="1"/>
  <c r="FH5" i="2"/>
  <c r="FH49" i="2" s="1"/>
  <c r="FG5" i="2"/>
  <c r="FF5" i="2"/>
  <c r="FF49" i="2" s="1"/>
  <c r="FE5" i="2"/>
  <c r="FE49" i="2" s="1"/>
  <c r="FD5" i="2"/>
  <c r="FD49" i="2" s="1"/>
  <c r="FC5" i="2"/>
  <c r="FB5" i="2"/>
  <c r="FB49" i="2" s="1"/>
  <c r="FA5" i="2"/>
  <c r="FA49" i="2" s="1"/>
  <c r="EZ5" i="2"/>
  <c r="EZ49" i="2" s="1"/>
  <c r="EY5" i="2"/>
  <c r="EX5" i="2"/>
  <c r="EX49" i="2" s="1"/>
  <c r="EW5" i="2"/>
  <c r="EV5" i="2"/>
  <c r="EV49" i="2" s="1"/>
  <c r="EU5" i="2"/>
  <c r="ET5" i="2"/>
  <c r="ET49" i="2" s="1"/>
  <c r="ES5" i="2"/>
  <c r="ES49" i="2" s="1"/>
  <c r="ER5" i="2"/>
  <c r="ER49" i="2" s="1"/>
  <c r="EQ5" i="2"/>
  <c r="EP5" i="2"/>
  <c r="EP49" i="2" s="1"/>
  <c r="EO5" i="2"/>
  <c r="EO49" i="2" s="1"/>
  <c r="EN5" i="2"/>
  <c r="EN49" i="2" s="1"/>
  <c r="EM5" i="2"/>
  <c r="EL5" i="2"/>
  <c r="EL49" i="2" s="1"/>
  <c r="EK5" i="2"/>
  <c r="EK49" i="2" s="1"/>
  <c r="EJ5" i="2"/>
  <c r="EJ49" i="2" s="1"/>
  <c r="EI5" i="2"/>
  <c r="EH5" i="2"/>
  <c r="EH49" i="2" s="1"/>
  <c r="EG5" i="2"/>
  <c r="EF5" i="2"/>
  <c r="EF49" i="2" s="1"/>
  <c r="EE5" i="2"/>
  <c r="ED5" i="2"/>
  <c r="ED49" i="2" s="1"/>
  <c r="EC5" i="2"/>
  <c r="EC49" i="2" s="1"/>
  <c r="EB5" i="2"/>
  <c r="EB49" i="2" s="1"/>
  <c r="EA5" i="2"/>
  <c r="DZ5" i="2"/>
  <c r="DZ49" i="2" s="1"/>
  <c r="DY5" i="2"/>
  <c r="DY49" i="2" s="1"/>
  <c r="DX5" i="2"/>
  <c r="DX49" i="2" s="1"/>
  <c r="DW5" i="2"/>
  <c r="DV5" i="2"/>
  <c r="DV49" i="2" s="1"/>
  <c r="DU5" i="2"/>
  <c r="DU49" i="2" s="1"/>
  <c r="DT5" i="2"/>
  <c r="DT49" i="2" s="1"/>
  <c r="DS5" i="2"/>
  <c r="DR5" i="2"/>
  <c r="DR49" i="2" s="1"/>
  <c r="DQ5" i="2"/>
  <c r="DP5" i="2"/>
  <c r="DP49" i="2" s="1"/>
  <c r="DO5" i="2"/>
  <c r="DN5" i="2"/>
  <c r="DN49" i="2" s="1"/>
  <c r="DM5" i="2"/>
  <c r="DM49" i="2" s="1"/>
  <c r="DL5" i="2"/>
  <c r="DL49" i="2" s="1"/>
  <c r="DK5" i="2"/>
  <c r="DJ5" i="2"/>
  <c r="DJ49" i="2" s="1"/>
  <c r="DI5" i="2"/>
  <c r="DI49" i="2" s="1"/>
  <c r="DH5" i="2"/>
  <c r="DH49" i="2" s="1"/>
  <c r="DG5" i="2"/>
  <c r="DF5" i="2"/>
  <c r="DF49" i="2" s="1"/>
  <c r="DE5" i="2"/>
  <c r="DE49" i="2" s="1"/>
  <c r="DD5" i="2"/>
  <c r="DD49" i="2" s="1"/>
  <c r="DC5" i="2"/>
  <c r="DB5" i="2"/>
  <c r="DB49" i="2" s="1"/>
  <c r="DA5" i="2"/>
  <c r="CZ5" i="2"/>
  <c r="CZ49" i="2" s="1"/>
  <c r="CY5" i="2"/>
  <c r="CX5" i="2"/>
  <c r="CX49" i="2" s="1"/>
  <c r="CW5" i="2"/>
  <c r="CW49" i="2" s="1"/>
  <c r="CV5" i="2"/>
  <c r="CV49" i="2" s="1"/>
  <c r="CU5" i="2"/>
  <c r="CT5" i="2"/>
  <c r="CT49" i="2" s="1"/>
  <c r="CS5" i="2"/>
  <c r="CS49" i="2" s="1"/>
  <c r="CR5" i="2"/>
  <c r="CR49" i="2" s="1"/>
  <c r="CQ5" i="2"/>
  <c r="CP5" i="2"/>
  <c r="CP49" i="2" s="1"/>
  <c r="CO5" i="2"/>
  <c r="CO49" i="2" s="1"/>
  <c r="CN5" i="2"/>
  <c r="CN49" i="2" s="1"/>
  <c r="CM5" i="2"/>
  <c r="CL5" i="2"/>
  <c r="CL49" i="2" s="1"/>
  <c r="CK5" i="2"/>
  <c r="CJ5" i="2"/>
  <c r="CJ49" i="2" s="1"/>
  <c r="CI5" i="2"/>
  <c r="CH5" i="2"/>
  <c r="CH49" i="2" s="1"/>
  <c r="CG5" i="2"/>
  <c r="CG49" i="2" s="1"/>
  <c r="CF5" i="2"/>
  <c r="CF49" i="2" s="1"/>
  <c r="CE5" i="2"/>
  <c r="CD5" i="2"/>
  <c r="CD49" i="2" s="1"/>
  <c r="CC5" i="2"/>
  <c r="CC49" i="2" s="1"/>
  <c r="CB5" i="2"/>
  <c r="CB49" i="2" s="1"/>
  <c r="CA5" i="2"/>
  <c r="BZ5" i="2"/>
  <c r="BZ49" i="2" s="1"/>
  <c r="BY5" i="2"/>
  <c r="BY49" i="2" s="1"/>
  <c r="BX5" i="2"/>
  <c r="BX49" i="2" s="1"/>
  <c r="BW5" i="2"/>
  <c r="BV5" i="2"/>
  <c r="BV49" i="2" s="1"/>
  <c r="BU5" i="2"/>
  <c r="BT5" i="2"/>
  <c r="BT49" i="2" s="1"/>
  <c r="BS5" i="2"/>
  <c r="BR5" i="2"/>
  <c r="BR49" i="2" s="1"/>
  <c r="BQ5" i="2"/>
  <c r="BQ49" i="2" s="1"/>
  <c r="BP5" i="2"/>
  <c r="BP49" i="2" s="1"/>
  <c r="BO5" i="2"/>
  <c r="BN5" i="2"/>
  <c r="BN49" i="2" s="1"/>
  <c r="BM5" i="2"/>
  <c r="BM49" i="2" s="1"/>
  <c r="BL5" i="2"/>
  <c r="BL49" i="2" s="1"/>
  <c r="BK5" i="2"/>
  <c r="BJ5" i="2"/>
  <c r="BI5" i="2"/>
  <c r="BH5" i="2"/>
  <c r="BH49" i="2" s="1"/>
  <c r="BG5" i="2"/>
  <c r="BF5" i="2"/>
  <c r="BF49" i="2" s="1"/>
  <c r="BE5" i="2"/>
  <c r="BE49" i="2" s="1"/>
  <c r="BD5" i="2"/>
  <c r="BD49" i="2" s="1"/>
  <c r="BC5" i="2"/>
  <c r="BB5" i="2"/>
  <c r="BA5" i="2"/>
  <c r="AZ5" i="2"/>
  <c r="AZ49" i="2" s="1"/>
  <c r="AY5" i="2"/>
  <c r="AX5" i="2"/>
  <c r="AX49" i="2" s="1"/>
  <c r="AW5" i="2"/>
  <c r="AW49" i="2" s="1"/>
  <c r="AV5" i="2"/>
  <c r="AV49" i="2" s="1"/>
  <c r="AU5" i="2"/>
  <c r="AT5" i="2"/>
  <c r="AS5" i="2"/>
  <c r="AR5" i="2"/>
  <c r="AR49" i="2" s="1"/>
  <c r="AQ5" i="2"/>
  <c r="AP5" i="2"/>
  <c r="AP49" i="2" s="1"/>
  <c r="AO5" i="2"/>
  <c r="AO49" i="2" s="1"/>
  <c r="AN5" i="2"/>
  <c r="AN49" i="2" s="1"/>
  <c r="AM5" i="2"/>
  <c r="AL5" i="2"/>
  <c r="AK5" i="2"/>
  <c r="AJ5" i="2"/>
  <c r="AJ49" i="2" s="1"/>
  <c r="AI5" i="2"/>
  <c r="AH5" i="2"/>
  <c r="AH49" i="2" s="1"/>
  <c r="AG5" i="2"/>
  <c r="AG49" i="2" s="1"/>
  <c r="AF5" i="2"/>
  <c r="AF49" i="2" s="1"/>
  <c r="AE5" i="2"/>
  <c r="AD5" i="2"/>
  <c r="AC5" i="2"/>
  <c r="AB5" i="2"/>
  <c r="AA5" i="2"/>
  <c r="Z5" i="2"/>
  <c r="Z49" i="2" s="1"/>
  <c r="Y5" i="2"/>
  <c r="Y49" i="2" s="1"/>
  <c r="X5" i="2"/>
  <c r="W5" i="2"/>
  <c r="V5" i="2"/>
  <c r="U5" i="2"/>
  <c r="T5" i="2"/>
  <c r="T49" i="2" s="1"/>
  <c r="S5" i="2"/>
  <c r="R5" i="2"/>
  <c r="R49" i="2" s="1"/>
  <c r="Q5" i="2"/>
  <c r="Q49" i="2" s="1"/>
  <c r="P5" i="2"/>
  <c r="P49" i="2" s="1"/>
  <c r="O5" i="2"/>
  <c r="N5" i="2"/>
  <c r="M5" i="2"/>
  <c r="L5" i="2"/>
  <c r="L49" i="2" s="1"/>
  <c r="K5" i="2"/>
  <c r="J5" i="2"/>
  <c r="J49" i="2" s="1"/>
  <c r="I5" i="2"/>
  <c r="I49" i="2" s="1"/>
  <c r="H5" i="2"/>
  <c r="H49" i="2" s="1"/>
  <c r="G5" i="2"/>
  <c r="F5" i="2"/>
  <c r="E5" i="2"/>
  <c r="B5" i="2"/>
  <c r="X49" i="2" l="1"/>
  <c r="AB49" i="2"/>
  <c r="FW49" i="2"/>
  <c r="GA49" i="2"/>
  <c r="GI49" i="2"/>
  <c r="GM49" i="2"/>
  <c r="GU49" i="2"/>
  <c r="GY49" i="2"/>
  <c r="FT49" i="2"/>
  <c r="FX49" i="2"/>
  <c r="GB49" i="2"/>
  <c r="GF49" i="2"/>
  <c r="GJ49" i="2"/>
  <c r="GN49" i="2"/>
  <c r="GR49" i="2"/>
  <c r="GV49" i="2"/>
  <c r="GZ49" i="2"/>
  <c r="X18" i="2"/>
  <c r="G49" i="2"/>
  <c r="K49" i="2"/>
  <c r="O49" i="2"/>
  <c r="S49" i="2"/>
  <c r="W49" i="2"/>
  <c r="AA49" i="2"/>
  <c r="AE49" i="2"/>
  <c r="AI49" i="2"/>
  <c r="AM49" i="2"/>
  <c r="AQ49" i="2"/>
  <c r="AU49" i="2"/>
  <c r="AY49" i="2"/>
  <c r="BC49" i="2"/>
  <c r="BG49" i="2"/>
  <c r="BK49" i="2"/>
  <c r="BO49" i="2"/>
  <c r="BS49" i="2"/>
  <c r="BW49" i="2"/>
  <c r="CA49" i="2"/>
  <c r="CE49" i="2"/>
  <c r="CI49" i="2"/>
  <c r="CM49" i="2"/>
  <c r="CQ49" i="2"/>
  <c r="CU49" i="2"/>
  <c r="CY49" i="2"/>
  <c r="DC49" i="2"/>
  <c r="DG49" i="2"/>
  <c r="DK49" i="2"/>
  <c r="DO49" i="2"/>
  <c r="DS49" i="2"/>
  <c r="DW49" i="2"/>
  <c r="EA49" i="2"/>
  <c r="EE49" i="2"/>
  <c r="EI49" i="2"/>
  <c r="EM49" i="2"/>
  <c r="EQ49" i="2"/>
  <c r="EU49" i="2"/>
  <c r="EY49" i="2"/>
  <c r="FC49" i="2"/>
  <c r="FG49" i="2"/>
  <c r="FK49" i="2"/>
  <c r="C5" i="2"/>
  <c r="C49" i="2" s="1"/>
  <c r="FO5" i="2"/>
  <c r="FO49" i="2" s="1"/>
  <c r="C13" i="2"/>
  <c r="FS24" i="2"/>
  <c r="FS49" i="2" s="1"/>
  <c r="D31" i="2"/>
  <c r="D24" i="2" s="1"/>
  <c r="D49" i="2" s="1"/>
  <c r="GE49" i="2"/>
  <c r="GQ49" i="2"/>
  <c r="HC49" i="2"/>
  <c r="B18" i="2"/>
  <c r="B49" i="2" s="1"/>
  <c r="C24" i="1" l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E18" i="1"/>
  <c r="F18" i="1"/>
  <c r="F27" i="1" s="1"/>
  <c r="G18" i="1"/>
  <c r="G27" i="1" s="1"/>
  <c r="H18" i="1"/>
  <c r="I18" i="1"/>
  <c r="J18" i="1"/>
  <c r="J27" i="1" s="1"/>
  <c r="K18" i="1"/>
  <c r="K27" i="1" s="1"/>
  <c r="L18" i="1"/>
  <c r="M18" i="1"/>
  <c r="N18" i="1"/>
  <c r="N27" i="1" s="1"/>
  <c r="O18" i="1"/>
  <c r="O27" i="1" s="1"/>
  <c r="P18" i="1"/>
  <c r="Q18" i="1"/>
  <c r="R18" i="1"/>
  <c r="R27" i="1" s="1"/>
  <c r="S18" i="1"/>
  <c r="S27" i="1" s="1"/>
  <c r="E5" i="1"/>
  <c r="E27" i="1" s="1"/>
  <c r="F5" i="1"/>
  <c r="G5" i="1"/>
  <c r="H5" i="1"/>
  <c r="H27" i="1" s="1"/>
  <c r="I5" i="1"/>
  <c r="I27" i="1" s="1"/>
  <c r="J5" i="1"/>
  <c r="K5" i="1"/>
  <c r="L5" i="1"/>
  <c r="L27" i="1" s="1"/>
  <c r="M5" i="1"/>
  <c r="M27" i="1" s="1"/>
  <c r="N5" i="1"/>
  <c r="O5" i="1"/>
  <c r="P5" i="1"/>
  <c r="P27" i="1" s="1"/>
  <c r="Q5" i="1"/>
  <c r="Q27" i="1" s="1"/>
  <c r="R5" i="1"/>
  <c r="S5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9" i="1"/>
  <c r="B18" i="1" s="1"/>
  <c r="C19" i="1"/>
  <c r="D19" i="1"/>
  <c r="D18" i="1" s="1"/>
  <c r="B20" i="1"/>
  <c r="C20" i="1"/>
  <c r="D20" i="1"/>
  <c r="B21" i="1"/>
  <c r="C21" i="1"/>
  <c r="C18" i="1" s="1"/>
  <c r="D21" i="1"/>
  <c r="B22" i="1"/>
  <c r="C22" i="1"/>
  <c r="D22" i="1"/>
  <c r="B23" i="1"/>
  <c r="C23" i="1"/>
  <c r="D23" i="1"/>
  <c r="B25" i="1"/>
  <c r="B24" i="1" s="1"/>
  <c r="C25" i="1"/>
  <c r="D25" i="1"/>
  <c r="B26" i="1"/>
  <c r="C26" i="1"/>
  <c r="D26" i="1"/>
  <c r="C6" i="1"/>
  <c r="C5" i="1" s="1"/>
  <c r="C27" i="1" s="1"/>
  <c r="D6" i="1"/>
  <c r="D5" i="1" s="1"/>
  <c r="D27" i="1" s="1"/>
  <c r="B6" i="1"/>
  <c r="B5" i="1" s="1"/>
  <c r="B27" i="1" l="1"/>
</calcChain>
</file>

<file path=xl/sharedStrings.xml><?xml version="1.0" encoding="utf-8"?>
<sst xmlns="http://schemas.openxmlformats.org/spreadsheetml/2006/main" count="753" uniqueCount="265">
  <si>
    <t>Кольский район</t>
  </si>
  <si>
    <t>Печенгский район</t>
  </si>
  <si>
    <t>г. Апатиты</t>
  </si>
  <si>
    <t>г. Оленегорск</t>
  </si>
  <si>
    <t>г. Кировск</t>
  </si>
  <si>
    <t>Кандалакшский район</t>
  </si>
  <si>
    <t>г. Мурманск</t>
  </si>
  <si>
    <t>ЗАТО г. Островной</t>
  </si>
  <si>
    <t>г. Мончегорск</t>
  </si>
  <si>
    <t>Терский район</t>
  </si>
  <si>
    <t>г. ПолярныеЗори</t>
  </si>
  <si>
    <t>Ловозерский район</t>
  </si>
  <si>
    <t>ЗАТО г. Североморск</t>
  </si>
  <si>
    <t>гп Кандалакша</t>
  </si>
  <si>
    <t>ЗАТО п. Видяево</t>
  </si>
  <si>
    <t>ЗАТО г. Заозерск</t>
  </si>
  <si>
    <t>Ковдорский район</t>
  </si>
  <si>
    <t>ЗАТО Александровск</t>
  </si>
  <si>
    <t>808 1401 1620270010 511</t>
  </si>
  <si>
    <t>808 1401 1620270020 511</t>
  </si>
  <si>
    <t>807 0503 1810170040 512</t>
  </si>
  <si>
    <t>808 1402 1620250100 512</t>
  </si>
  <si>
    <t>808 1402 1620370030 512</t>
  </si>
  <si>
    <t>Фактическое исполнение</t>
  </si>
  <si>
    <t>Первоначальный план в соответствии с Законом о бюджете</t>
  </si>
  <si>
    <t>Уточненный план в соответствии с Законом о бюджете</t>
  </si>
  <si>
    <t>Выравнивание бюджетной обеспеченности поселений из регионального фонда финансовой поддержки</t>
  </si>
  <si>
    <t>Выравнивание бюджетной обеспеченности муниципальных районов (городских округов) из регионального фонда финансовой поддержки</t>
  </si>
  <si>
    <t>Дотации на поддержку мер по обеспечению сбалансированности бюджетов муниципальных образований в целях реализации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</si>
  <si>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Дотации, связанные с особым режимом безопасного функционирования закрытых административно-территориальных образований</t>
  </si>
  <si>
    <t>Поддержка мер по обеспечению сбалансированности бюджетов</t>
  </si>
  <si>
    <t>Дотации - всего</t>
  </si>
  <si>
    <t>КБК</t>
  </si>
  <si>
    <t>Наименование муниципальных образований</t>
  </si>
  <si>
    <t>Муниципальные районы</t>
  </si>
  <si>
    <t>Городские округа</t>
  </si>
  <si>
    <t>Поселения</t>
  </si>
  <si>
    <t>Распределяется в ходе исполнения бюджета</t>
  </si>
  <si>
    <t>ИТОГО</t>
  </si>
  <si>
    <t>Сведения о предоставлении из бюджета Мурманской области дотаций бюджетам муниципальных образований на 01.01.2020
 (в тыс. рублей)</t>
  </si>
  <si>
    <t>Сведения о предоставлении из бюджета Мурманской области субсидий бюджетам муниципальных образований на 01.01.2020
 (в тыс. рублей)</t>
  </si>
  <si>
    <t>Субсидии - всего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</si>
  <si>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</si>
  <si>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</si>
  <si>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мероприятий государственной программы Российской Федерации "Доступная среда" на 2011-2020 годы</t>
  </si>
  <si>
    <t>Субсидия на организацию отдыха детей Мурманской области в муниципальных образовательных организациях</t>
  </si>
  <si>
    <t>Субсидии на реализацию проектов по улучшению социальной сферы (образование) и повышению качества жизни населения в рамках реализации соглашений между Правительством Мурманской области и градообразующими предприятиями</t>
  </si>
  <si>
    <t>Субсидии на обеспечение комплексной безопасности муниципальных образовательных организаций</t>
  </si>
  <si>
    <t>Субсидия на оказание государственной финансовой поддержки доставки продовольственных товаров (за исключением подакцизных) в районы Мурманской области с ограниченными сроками завоза грузов</t>
  </si>
  <si>
    <t>Субсидия на обеспечение авиационного обслуживания жителей отдаленных поселений</t>
  </si>
  <si>
    <t>Субсидия бюджету муниципального образования г. Мурманск на осуществление городом Мурманском функций административного центра области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</si>
  <si>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</si>
  <si>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</si>
  <si>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на подготовку и проведение празднования юбилейных дат муниципальных образований Мурманской области</t>
  </si>
  <si>
    <t>Субсидия на поддержку обустройства мест массового отдыха населения (городских парков)</t>
  </si>
  <si>
    <t>Субсидия на проведение капитальных и текущих ремонтов муниципальных образовательных организаций</t>
  </si>
  <si>
    <t>Субсидия на проведение ремонтных работ и укрепление материально-технической базы муниципальных учреждений культуры и образования в сфере культуры и искусства</t>
  </si>
  <si>
    <t>Реализация мероприятий по обеспечению жильем молодых семей</t>
  </si>
  <si>
    <t>Субсидия на софинансирование капитального ремонта объектов, находящихся в муниципальной собственности</t>
  </si>
  <si>
    <t>Субсидии на формирование районных фондов финансовой поддержки поселений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</si>
  <si>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</si>
  <si>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Субсидия на реализацию мероприятий, направленных на ликвидацию накопленного экологического ущерба</t>
  </si>
  <si>
    <t>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</si>
  <si>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</si>
  <si>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Резервный фонд Правительства Мурманской области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</si>
  <si>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</si>
  <si>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Обеспечение развития и укрепления материально-технической базы муниципальных домов культуры</t>
  </si>
  <si>
    <t>Субсидия на подготовку основания и установку комплекта спортивно технологического оборудования для создания малых спортивных площадок (спортивных площадок ГТО)</t>
  </si>
  <si>
    <t>Субсидия на реализацию мероприятий муниципальных программ развития малого и среднего предпринимательства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</si>
  <si>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</si>
  <si>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Субсидия бюджетам муниципальных образований на реализацию проектов по поддержке местных инициатив</t>
  </si>
  <si>
    <t>Субсидия на софинансирование капитальных вложений в объекты муниципальной собственности</t>
  </si>
  <si>
    <t>Строительство и реконструкция (модернизация) объектов питьевого водоснабжения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</si>
  <si>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</si>
  <si>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Реализация мероприятий по развитию физической культуры и спорта в Российской Федерации</t>
  </si>
  <si>
    <t>Субсидия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</si>
  <si>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</si>
  <si>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Субсидии на разработку проектной документации по строительству, реконструкции, ремонту и капитальному ремонту мостов и путепроводов, расположенных на автомобильных дорогах общего пользования местного значения за счет средств дорожного фонда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</si>
  <si>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</si>
  <si>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Субсидия на устранение строительных недоделок, снижающих качество жилых домов, построенных для переселения граждан из аварийного жилищного фонда</t>
  </si>
  <si>
    <t>Субсидия на ремонт пустующих жилых помещений муниципального жилищного фонда, для переселения граждан в рамках программы переселения из аварийного жилищного фонда.</t>
  </si>
  <si>
    <t>Обеспечение мероприятий по переселению граждан из аварийного жилищного фонда, в том числе переселению граждан из аварийного фонда с учетом необходимости развития малоэтажного жилищного строительства (за счет средств государственной корпорации - Фонд содействия реформированию жилищно-коммунального хозяйства)</t>
  </si>
  <si>
    <t>Поддержка государственных программ субъектов Российской Федерации и муниципальных программ формирования современной городской среды муниципальных образований, численность населения которых менее 1000 человек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</si>
  <si>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</si>
  <si>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</si>
  <si>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Поддержка отрасли культуры</t>
  </si>
  <si>
    <t>804 0702 0230271040 521</t>
  </si>
  <si>
    <t>804 0702 023Е250970 521</t>
  </si>
  <si>
    <t>804 0703 02302R0270 521</t>
  </si>
  <si>
    <t>804 0707 0220371070 521</t>
  </si>
  <si>
    <t>804 0709 0230270630 521</t>
  </si>
  <si>
    <t>804 0709 0230270790 521</t>
  </si>
  <si>
    <t>806 0408 1220370900 521</t>
  </si>
  <si>
    <t>806 0408 1220370910 521</t>
  </si>
  <si>
    <t>806 0409 0720370580 521</t>
  </si>
  <si>
    <t>807 0501 0710170960 521</t>
  </si>
  <si>
    <t>807 0501 0710970850 521</t>
  </si>
  <si>
    <t>807 0503 0720170860 521</t>
  </si>
  <si>
    <t>807 0503 0720370580 521</t>
  </si>
  <si>
    <t>807 0505 0720573070 521</t>
  </si>
  <si>
    <t>807 0702 0230170780 521</t>
  </si>
  <si>
    <t>807 0801 0520470860 521</t>
  </si>
  <si>
    <t>807 0801 0520471060 521</t>
  </si>
  <si>
    <t>807 1003 07107R4970 521</t>
  </si>
  <si>
    <t>807 1105 0430270640 521</t>
  </si>
  <si>
    <t>807 1105 0430270860 521</t>
  </si>
  <si>
    <t>808 0409 0720370580 521</t>
  </si>
  <si>
    <t>808 1403 1620270530 521</t>
  </si>
  <si>
    <t>808 1403 1620371100 521</t>
  </si>
  <si>
    <t>811 0603 0950270810 521</t>
  </si>
  <si>
    <t>813 0402 0750470720 521</t>
  </si>
  <si>
    <t>813 0501 0710970850 521</t>
  </si>
  <si>
    <t>813 0502 0750470750 521</t>
  </si>
  <si>
    <t>813 0502 9990020010 521</t>
  </si>
  <si>
    <t>821 0410 1510370570 521</t>
  </si>
  <si>
    <t>822 0801 0510371060 521</t>
  </si>
  <si>
    <t>822 0801 0520471060 521</t>
  </si>
  <si>
    <t>822 0801 05204R4670 521</t>
  </si>
  <si>
    <t>823 1102 0430270640 521</t>
  </si>
  <si>
    <t>823 1102 043P571160 521</t>
  </si>
  <si>
    <t>823 1105 0430171160 521</t>
  </si>
  <si>
    <t>833 0412 1420170550 521</t>
  </si>
  <si>
    <t>833 0412 14201R5270 521</t>
  </si>
  <si>
    <t>833 0412 142I555270 521</t>
  </si>
  <si>
    <t>846 0113 1711671090 521</t>
  </si>
  <si>
    <t>807 0412 1440674000 522</t>
  </si>
  <si>
    <t>807 0501 0710274000 522</t>
  </si>
  <si>
    <t>807 0502 0750274000 522</t>
  </si>
  <si>
    <t>807 0503 0720174000 522</t>
  </si>
  <si>
    <t>807 0505 071G552430 522</t>
  </si>
  <si>
    <t>807 0505 071G574000 522</t>
  </si>
  <si>
    <t>807 0701 0230474000 522</t>
  </si>
  <si>
    <t>807 0701 023P251590 522</t>
  </si>
  <si>
    <t>807 0702 0230174000 522</t>
  </si>
  <si>
    <t>807 0702 023E155200 522</t>
  </si>
  <si>
    <t>807 0801 0520474000 522</t>
  </si>
  <si>
    <t>807 1105 0430174000 522</t>
  </si>
  <si>
    <t>807 1105 043P554950 522</t>
  </si>
  <si>
    <t>807 1105 043P574000 522</t>
  </si>
  <si>
    <t>806 0409 1210449100 523</t>
  </si>
  <si>
    <t>806 0409 1210449110 523</t>
  </si>
  <si>
    <t>806 0409 1210449130 523</t>
  </si>
  <si>
    <t>807 0501 0710170960 523</t>
  </si>
  <si>
    <t>807 0501 0710509602 523</t>
  </si>
  <si>
    <t>807 0501 0710571130 523</t>
  </si>
  <si>
    <t>807 0501 0710571150 523</t>
  </si>
  <si>
    <t>807 0501 071F170960 523</t>
  </si>
  <si>
    <t>807 0501 071F309502 523</t>
  </si>
  <si>
    <t>807 0501 071F309602 523</t>
  </si>
  <si>
    <t>807 0503 1810170590 523</t>
  </si>
  <si>
    <t>807 0503 181F255550 523</t>
  </si>
  <si>
    <t>807 1003 0710171000 523</t>
  </si>
  <si>
    <t>822 0801 052A155190 523</t>
  </si>
  <si>
    <t>822 0801 05301R5190 523</t>
  </si>
  <si>
    <t>гп Зеленоборский</t>
  </si>
  <si>
    <t>сп Алакуртти</t>
  </si>
  <si>
    <t>сп Зареченск</t>
  </si>
  <si>
    <t>гп Кола</t>
  </si>
  <si>
    <t>гп Верхнетуломский</t>
  </si>
  <si>
    <t>гп Кильдинстрой</t>
  </si>
  <si>
    <t>гп Молочный</t>
  </si>
  <si>
    <t>гп Мурмаши</t>
  </si>
  <si>
    <t>гп Туманный</t>
  </si>
  <si>
    <t>сп Междуречье</t>
  </si>
  <si>
    <t>сп Пушной</t>
  </si>
  <si>
    <t>сп Териберка</t>
  </si>
  <si>
    <t>сп Тулома</t>
  </si>
  <si>
    <t>сп Ура-Губа</t>
  </si>
  <si>
    <t>гп Ревда</t>
  </si>
  <si>
    <t>сп Ловозеро</t>
  </si>
  <si>
    <t>гп Заполярный</t>
  </si>
  <si>
    <t>гп Никель</t>
  </si>
  <si>
    <t>гп Печенга</t>
  </si>
  <si>
    <t>сп Корзуново</t>
  </si>
  <si>
    <t>гп Умба</t>
  </si>
  <si>
    <t>сп Варзуга</t>
  </si>
  <si>
    <t>832 1004 0810275560 530</t>
  </si>
  <si>
    <t>832 0203 9990051180 530</t>
  </si>
  <si>
    <t>826 0405 1030475600 530</t>
  </si>
  <si>
    <t>826 0405 1030475590 530</t>
  </si>
  <si>
    <t>824 0412 1460375610 530</t>
  </si>
  <si>
    <t>821 0304 1711059300 530</t>
  </si>
  <si>
    <t>821 0113 1711175550 530</t>
  </si>
  <si>
    <t>821 0113 1711175540 530</t>
  </si>
  <si>
    <t>821 0105 1711451200 530</t>
  </si>
  <si>
    <t>809 0412 1440875510 530</t>
  </si>
  <si>
    <t>808 1403 1620275010 530</t>
  </si>
  <si>
    <t>806 0408 1220276600 530</t>
  </si>
  <si>
    <t>804 1004 0330475250 530</t>
  </si>
  <si>
    <t>804 1004 0330475210 530</t>
  </si>
  <si>
    <t>804 1004 0330475200 530</t>
  </si>
  <si>
    <t>804 1004 03303R0820 530</t>
  </si>
  <si>
    <t>804 1004 0330375570 530</t>
  </si>
  <si>
    <t>804 1004 0330275350 530</t>
  </si>
  <si>
    <t>804 1004 0330275240 530</t>
  </si>
  <si>
    <t>804 1004 0330175520 530</t>
  </si>
  <si>
    <t>804 1004 0330175340 530</t>
  </si>
  <si>
    <t>804 1004 0220175370 530</t>
  </si>
  <si>
    <t>804 1004 0220175360 530</t>
  </si>
  <si>
    <t>804 0702 0230275320 530</t>
  </si>
  <si>
    <t>804 0702 0220175310 530</t>
  </si>
  <si>
    <t>803 1004 0320575530 530</t>
  </si>
  <si>
    <t>803 1003 0320575230 530</t>
  </si>
  <si>
    <t>803 1003 0320575130 530</t>
  </si>
  <si>
    <t>803 1003 0320575120 530</t>
  </si>
  <si>
    <t>803 1003 0320575110 530</t>
  </si>
  <si>
    <t>803 1003 0320575100 530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</si>
  <si>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</si>
  <si>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Осуществление первичного воинского учета на территориях, где отсутствуют военные комиссариаты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</si>
  <si>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</si>
  <si>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Субвенция на осуществление деятельности по отлову и содержанию безнадзорных животных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</si>
  <si>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</si>
  <si>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</si>
  <si>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Субвенция на реализацию Закона Мурманской области "Об административных комиссиях"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</si>
  <si>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</si>
  <si>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</si>
  <si>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</si>
  <si>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Субвенции на исполнение полномочий по расчету и предоставлению дотаций поселениям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</si>
  <si>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</si>
  <si>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</si>
  <si>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</si>
  <si>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</si>
  <si>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</si>
  <si>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</si>
  <si>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</si>
  <si>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Субвенция на обеспечение выпускников муниципальных образовательных учреждений из числа детей-сирот и детей, оставшихся без попечения родителей, лиц из числа детей-сирот и детей, оставшихся без попечения родителей, за исключением лиц, продолжающих обучение по очной форме в образовательных учреждениях профессионального образования, одеждой, обувью, мягким инвентарем, оборудованием и единовременным денежным пособием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</si>
  <si>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</si>
  <si>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</si>
  <si>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</si>
  <si>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</si>
  <si>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Субвенция на обеспечение бесплатным питанием отдельных категорий обучающихся</t>
  </si>
  <si>
    <t>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</si>
  <si>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</si>
  <si>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Субвенция на возмещение расходов по гарантированному перечню услуг по погребению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</si>
  <si>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</si>
  <si>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</si>
  <si>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Субвенция на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</si>
  <si>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Субвенция на организацию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</si>
  <si>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Субвенции - всего</t>
  </si>
  <si>
    <t>Сведения о предоставлении из бюджета Мурманской области субвенций бюджетам муниципальных образований на 01.01.2020
 (в тыс. рублей)</t>
  </si>
  <si>
    <t>832 0309 9990020010 540</t>
  </si>
  <si>
    <t>822 0801 052А354530 540</t>
  </si>
  <si>
    <t>822 0801 051А154540 540</t>
  </si>
  <si>
    <t>809 0412 1450977070 540</t>
  </si>
  <si>
    <t>808 1403 1620377030 540</t>
  </si>
  <si>
    <t>807 0701 023P25159F 540</t>
  </si>
  <si>
    <t>807 0701 023P251590 540</t>
  </si>
  <si>
    <t>807 0505 181F254240 540</t>
  </si>
  <si>
    <t>806 0409 1230249120 540</t>
  </si>
  <si>
    <t>806 0409 121R153930 540</t>
  </si>
  <si>
    <t>806 0408 1220277110 540</t>
  </si>
  <si>
    <t>803 1006 0320577050 540</t>
  </si>
  <si>
    <t>Создание виртуальных концертных залов</t>
  </si>
  <si>
    <t>Создание модельных муниципальных библиотек</t>
  </si>
  <si>
    <t>Иные межбюджетные трансферты на предоставление грантов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</t>
  </si>
  <si>
    <t>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потенциала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</si>
  <si>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</si>
  <si>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</si>
  <si>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</si>
  <si>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</si>
  <si>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</si>
  <si>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Иные межбюджетные трансферты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</si>
  <si>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</si>
  <si>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Иные межбюджетные трансферты - всего</t>
  </si>
  <si>
    <t>Сведения о предоставлении из бюджета Мурманской области иных межбюджетных трансфертов бюджетам муниципальных образований на 01.01.2020 (в 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</si>
</sst>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color theme="1"/>
      <name val="Arial"/>
    </font>
    <font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1" fillId="0" borderId="3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/>
    <xf numFmtId="0" fontId="2" fillId="0" borderId="2" xfId="0" applyNumberFormat="1" applyFont="1" applyFill="1" applyBorder="1" applyAlignment="1">
      <alignment horizontal="center" vertical="center" wrapText="1" shrinkToFit="1"/>
    </xf>
    <xf numFmtId="49" fontId="2" fillId="0" borderId="3" xfId="0" applyNumberFormat="1" applyFont="1" applyFill="1" applyBorder="1" applyAlignment="1">
      <alignment wrapText="1" shrinkToFit="1"/>
    </xf>
    <xf numFmtId="164" fontId="2" fillId="0" borderId="3" xfId="0" applyNumberFormat="1" applyFont="1" applyFill="1" applyBorder="1"/>
    <xf numFmtId="4" fontId="2" fillId="0" borderId="0" xfId="0" applyNumberFormat="1" applyFont="1" applyFill="1" applyBorder="1"/>
    <xf numFmtId="0" fontId="2" fillId="0" borderId="0" xfId="0" applyFont="1"/>
    <xf numFmtId="0" fontId="3" fillId="0" borderId="0" xfId="0" applyFont="1" applyFill="1" applyAlignment="1">
      <alignment horizontal="center" vertical="center" wrapText="1"/>
    </xf>
    <xf numFmtId="164" fontId="6" fillId="0" borderId="3" xfId="0" applyNumberFormat="1" applyFont="1" applyFill="1" applyBorder="1" applyAlignment="1">
      <alignment vertical="top" wrapText="1"/>
    </xf>
    <xf numFmtId="164" fontId="5" fillId="0" borderId="3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wrapText="1"/>
    </xf>
    <xf numFmtId="49" fontId="7" fillId="0" borderId="3" xfId="0" applyNumberFormat="1" applyFont="1" applyFill="1" applyBorder="1" applyAlignment="1">
      <alignment wrapText="1" shrinkToFit="1"/>
    </xf>
    <xf numFmtId="164" fontId="7" fillId="0" borderId="3" xfId="0" applyNumberFormat="1" applyFont="1" applyFill="1" applyBorder="1"/>
    <xf numFmtId="0" fontId="7" fillId="0" borderId="0" xfId="0" applyFont="1" applyFill="1"/>
    <xf numFmtId="0" fontId="5" fillId="0" borderId="3" xfId="0" applyFont="1" applyFill="1" applyBorder="1" applyAlignment="1">
      <alignment vertical="top" wrapText="1"/>
    </xf>
    <xf numFmtId="164" fontId="5" fillId="0" borderId="3" xfId="0" applyNumberFormat="1" applyFont="1" applyFill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right" vertical="center" wrapText="1" shrinkToFit="1"/>
    </xf>
    <xf numFmtId="49" fontId="2" fillId="0" borderId="3" xfId="0" applyNumberFormat="1" applyFont="1" applyBorder="1" applyAlignment="1">
      <alignment wrapText="1" shrinkToFit="1"/>
    </xf>
    <xf numFmtId="164" fontId="2" fillId="0" borderId="3" xfId="0" applyNumberFormat="1" applyFont="1" applyBorder="1" applyAlignment="1">
      <alignment wrapText="1" shrinkToFit="1"/>
    </xf>
    <xf numFmtId="164" fontId="2" fillId="0" borderId="3" xfId="0" applyNumberFormat="1" applyFont="1" applyBorder="1"/>
    <xf numFmtId="49" fontId="7" fillId="0" borderId="3" xfId="0" applyNumberFormat="1" applyFont="1" applyBorder="1" applyAlignment="1">
      <alignment wrapText="1" shrinkToFit="1"/>
    </xf>
    <xf numFmtId="164" fontId="7" fillId="0" borderId="3" xfId="0" applyNumberFormat="1" applyFont="1" applyBorder="1" applyAlignment="1">
      <alignment wrapText="1" shrinkToFit="1"/>
    </xf>
    <xf numFmtId="164" fontId="7" fillId="0" borderId="3" xfId="0" applyNumberFormat="1" applyFont="1" applyBorder="1"/>
    <xf numFmtId="0" fontId="7" fillId="0" borderId="0" xfId="0" applyFont="1"/>
    <xf numFmtId="164" fontId="7" fillId="0" borderId="3" xfId="0" applyNumberFormat="1" applyFont="1" applyBorder="1" applyAlignment="1">
      <alignment horizontal="right"/>
    </xf>
    <xf numFmtId="4" fontId="7" fillId="0" borderId="3" xfId="0" applyNumberFormat="1" applyFont="1" applyBorder="1"/>
    <xf numFmtId="4" fontId="7" fillId="0" borderId="3" xfId="0" applyNumberFormat="1" applyFont="1" applyBorder="1" applyAlignment="1">
      <alignment wrapText="1" shrinkToFit="1"/>
    </xf>
    <xf numFmtId="4" fontId="2" fillId="0" borderId="3" xfId="0" applyNumberFormat="1" applyFont="1" applyBorder="1"/>
    <xf numFmtId="4" fontId="2" fillId="0" borderId="3" xfId="0" applyNumberFormat="1" applyFont="1" applyBorder="1" applyAlignment="1">
      <alignment wrapText="1" shrinkToFit="1"/>
    </xf>
    <xf numFmtId="4" fontId="7" fillId="0" borderId="6" xfId="0" applyNumberFormat="1" applyFont="1" applyFill="1" applyBorder="1" applyAlignment="1">
      <alignment horizontal="right" vertical="center" shrinkToFit="1"/>
    </xf>
    <xf numFmtId="49" fontId="7" fillId="0" borderId="6" xfId="0" applyNumberFormat="1" applyFont="1" applyFill="1" applyBorder="1" applyAlignment="1">
      <alignment horizontal="left" vertical="center" shrinkToFit="1"/>
    </xf>
    <xf numFmtId="164" fontId="8" fillId="0" borderId="3" xfId="0" applyNumberFormat="1" applyFont="1" applyFill="1" applyBorder="1" applyAlignment="1">
      <alignment horizontal="right" wrapText="1" shrinkToFi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center" wrapText="1" shrinkToFit="1"/>
    </xf>
    <xf numFmtId="0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2" xfId="0" applyNumberFormat="1" applyFont="1" applyFill="1" applyBorder="1" applyAlignment="1">
      <alignment horizontal="center" vertical="center" wrapText="1" shrinkToFi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 shrinkToFit="1"/>
    </xf>
    <xf numFmtId="49" fontId="2" fillId="0" borderId="3" xfId="0" applyNumberFormat="1" applyFont="1" applyFill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zoomScaleNormal="100" workbookViewId="0">
      <selection activeCell="B2" sqref="B2:D2"/>
    </sheetView>
  </sheetViews>
  <sheetFormatPr defaultRowHeight="12.75" x14ac:dyDescent="0.2"/>
  <cols>
    <col min="1" max="1" width="24.140625" style="7" customWidth="1"/>
    <col min="2" max="2" width="13.5703125" style="7" customWidth="1"/>
    <col min="3" max="3" width="12.7109375" style="7" customWidth="1"/>
    <col min="4" max="4" width="11.140625" style="7" customWidth="1"/>
    <col min="5" max="5" width="13" style="7" customWidth="1"/>
    <col min="6" max="6" width="11.7109375" style="7" customWidth="1"/>
    <col min="7" max="7" width="9.7109375" style="7" bestFit="1" customWidth="1"/>
    <col min="8" max="8" width="12.42578125" style="7" customWidth="1"/>
    <col min="9" max="9" width="12" style="7" customWidth="1"/>
    <col min="10" max="10" width="10.140625" style="7" customWidth="1"/>
    <col min="11" max="11" width="12.5703125" style="7" customWidth="1"/>
    <col min="12" max="12" width="11.85546875" style="7" customWidth="1"/>
    <col min="13" max="13" width="9.7109375" style="7" bestFit="1" customWidth="1"/>
    <col min="14" max="14" width="12.5703125" style="7" bestFit="1" customWidth="1"/>
    <col min="15" max="15" width="13.42578125" style="7" bestFit="1" customWidth="1"/>
    <col min="16" max="16" width="11.140625" style="7" customWidth="1"/>
    <col min="17" max="17" width="13.5703125" style="7" customWidth="1"/>
    <col min="18" max="18" width="11.140625" style="7" customWidth="1"/>
    <col min="19" max="19" width="10.140625" style="7" customWidth="1"/>
    <col min="20" max="16384" width="9.140625" style="7"/>
  </cols>
  <sheetData>
    <row r="1" spans="1:19" ht="31.5" customHeight="1" x14ac:dyDescent="0.2">
      <c r="B1" s="37" t="s">
        <v>39</v>
      </c>
      <c r="C1" s="37"/>
      <c r="D1" s="37"/>
      <c r="E1" s="37"/>
      <c r="F1" s="37"/>
      <c r="G1" s="37"/>
      <c r="H1" s="37"/>
      <c r="I1" s="37"/>
      <c r="J1" s="37"/>
    </row>
    <row r="2" spans="1:19" s="8" customFormat="1" ht="86.25" customHeight="1" x14ac:dyDescent="0.2">
      <c r="A2" s="36" t="s">
        <v>33</v>
      </c>
      <c r="B2" s="42" t="s">
        <v>31</v>
      </c>
      <c r="C2" s="42"/>
      <c r="D2" s="42"/>
      <c r="E2" s="41" t="s">
        <v>26</v>
      </c>
      <c r="F2" s="41"/>
      <c r="G2" s="41"/>
      <c r="H2" s="41" t="s">
        <v>27</v>
      </c>
      <c r="I2" s="41"/>
      <c r="J2" s="41"/>
      <c r="K2" s="41" t="s">
        <v>28</v>
      </c>
      <c r="L2" s="41"/>
      <c r="M2" s="41"/>
      <c r="N2" s="41" t="s">
        <v>29</v>
      </c>
      <c r="O2" s="41"/>
      <c r="P2" s="41"/>
      <c r="Q2" s="41" t="s">
        <v>30</v>
      </c>
      <c r="R2" s="41"/>
      <c r="S2" s="41"/>
    </row>
    <row r="3" spans="1:19" s="2" customFormat="1" ht="12.75" customHeight="1" x14ac:dyDescent="0.2">
      <c r="A3" s="36"/>
      <c r="B3" s="43" t="s">
        <v>32</v>
      </c>
      <c r="C3" s="44"/>
      <c r="D3" s="45"/>
      <c r="E3" s="38" t="s">
        <v>18</v>
      </c>
      <c r="F3" s="39"/>
      <c r="G3" s="40"/>
      <c r="H3" s="38" t="s">
        <v>19</v>
      </c>
      <c r="I3" s="39"/>
      <c r="J3" s="40"/>
      <c r="K3" s="38" t="s">
        <v>20</v>
      </c>
      <c r="L3" s="39"/>
      <c r="M3" s="40"/>
      <c r="N3" s="38" t="s">
        <v>21</v>
      </c>
      <c r="O3" s="39"/>
      <c r="P3" s="40"/>
      <c r="Q3" s="38" t="s">
        <v>22</v>
      </c>
      <c r="R3" s="39"/>
      <c r="S3" s="40"/>
    </row>
    <row r="4" spans="1:19" s="2" customFormat="1" ht="56.25" x14ac:dyDescent="0.2">
      <c r="A4" s="36"/>
      <c r="B4" s="1" t="s">
        <v>24</v>
      </c>
      <c r="C4" s="1" t="s">
        <v>25</v>
      </c>
      <c r="D4" s="1" t="s">
        <v>23</v>
      </c>
      <c r="E4" s="1" t="s">
        <v>24</v>
      </c>
      <c r="F4" s="1" t="s">
        <v>25</v>
      </c>
      <c r="G4" s="1" t="s">
        <v>23</v>
      </c>
      <c r="H4" s="1" t="s">
        <v>24</v>
      </c>
      <c r="I4" s="1" t="s">
        <v>25</v>
      </c>
      <c r="J4" s="1" t="s">
        <v>23</v>
      </c>
      <c r="K4" s="1" t="s">
        <v>24</v>
      </c>
      <c r="L4" s="1" t="s">
        <v>25</v>
      </c>
      <c r="M4" s="1" t="s">
        <v>23</v>
      </c>
      <c r="N4" s="1" t="s">
        <v>24</v>
      </c>
      <c r="O4" s="1" t="s">
        <v>25</v>
      </c>
      <c r="P4" s="1" t="s">
        <v>23</v>
      </c>
      <c r="Q4" s="1" t="s">
        <v>24</v>
      </c>
      <c r="R4" s="1" t="s">
        <v>25</v>
      </c>
      <c r="S4" s="1" t="s">
        <v>23</v>
      </c>
    </row>
    <row r="5" spans="1:19" s="2" customFormat="1" x14ac:dyDescent="0.2">
      <c r="A5" s="11" t="s">
        <v>35</v>
      </c>
      <c r="B5" s="10">
        <f>SUM(B6:B17)</f>
        <v>2462940.3499999996</v>
      </c>
      <c r="C5" s="10">
        <f t="shared" ref="C5:S5" si="0">SUM(C6:C17)</f>
        <v>2829724.3892299999</v>
      </c>
      <c r="D5" s="10">
        <f t="shared" si="0"/>
        <v>2829724.3892299999</v>
      </c>
      <c r="E5" s="10">
        <f t="shared" si="0"/>
        <v>201240.16900000002</v>
      </c>
      <c r="F5" s="10">
        <f t="shared" si="0"/>
        <v>201240.16900000002</v>
      </c>
      <c r="G5" s="10">
        <f t="shared" si="0"/>
        <v>201240.16900000002</v>
      </c>
      <c r="H5" s="10">
        <f t="shared" si="0"/>
        <v>436885.11900000001</v>
      </c>
      <c r="I5" s="10">
        <f t="shared" si="0"/>
        <v>436885.11900000001</v>
      </c>
      <c r="J5" s="10">
        <f t="shared" si="0"/>
        <v>436885.11900000001</v>
      </c>
      <c r="K5" s="10">
        <f t="shared" si="0"/>
        <v>10500</v>
      </c>
      <c r="L5" s="10">
        <f t="shared" si="0"/>
        <v>10500</v>
      </c>
      <c r="M5" s="10">
        <f t="shared" si="0"/>
        <v>10500</v>
      </c>
      <c r="N5" s="10">
        <f t="shared" si="0"/>
        <v>1506817</v>
      </c>
      <c r="O5" s="10">
        <f t="shared" si="0"/>
        <v>1506948</v>
      </c>
      <c r="P5" s="10">
        <f t="shared" si="0"/>
        <v>1506948</v>
      </c>
      <c r="Q5" s="10">
        <f t="shared" si="0"/>
        <v>307498.06200000003</v>
      </c>
      <c r="R5" s="10">
        <f t="shared" si="0"/>
        <v>674151.10123000003</v>
      </c>
      <c r="S5" s="10">
        <f t="shared" si="0"/>
        <v>674151.10123000003</v>
      </c>
    </row>
    <row r="6" spans="1:19" s="2" customFormat="1" x14ac:dyDescent="0.2">
      <c r="A6" s="4" t="s">
        <v>2</v>
      </c>
      <c r="B6" s="9">
        <f>E6+H6+K6+N6+Q6</f>
        <v>157260.296</v>
      </c>
      <c r="C6" s="9">
        <f t="shared" ref="C6:D6" si="1">F6+I6+L6+O6+R6</f>
        <v>162506.696</v>
      </c>
      <c r="D6" s="9">
        <f t="shared" si="1"/>
        <v>162506.696</v>
      </c>
      <c r="E6" s="5">
        <v>18198.3</v>
      </c>
      <c r="F6" s="5">
        <v>18198.3</v>
      </c>
      <c r="G6" s="5">
        <v>18198.3</v>
      </c>
      <c r="H6" s="5">
        <v>139061.99600000001</v>
      </c>
      <c r="I6" s="5">
        <v>139061.99600000001</v>
      </c>
      <c r="J6" s="5">
        <v>139061.99600000001</v>
      </c>
      <c r="K6" s="5">
        <v>0</v>
      </c>
      <c r="L6" s="5">
        <v>0</v>
      </c>
      <c r="M6" s="5">
        <v>0</v>
      </c>
      <c r="N6" s="5">
        <v>0</v>
      </c>
      <c r="O6" s="5">
        <v>0</v>
      </c>
      <c r="P6" s="5">
        <v>0</v>
      </c>
      <c r="Q6" s="5">
        <v>0</v>
      </c>
      <c r="R6" s="5">
        <v>5246.4</v>
      </c>
      <c r="S6" s="5">
        <v>5246.4</v>
      </c>
    </row>
    <row r="7" spans="1:19" s="2" customFormat="1" x14ac:dyDescent="0.2">
      <c r="A7" s="4" t="s">
        <v>4</v>
      </c>
      <c r="B7" s="9">
        <f t="shared" ref="B7:B26" si="2">E7+H7+K7+N7+Q7</f>
        <v>9358.6</v>
      </c>
      <c r="C7" s="9">
        <f t="shared" ref="C7:C26" si="3">F7+I7+L7+O7+R7</f>
        <v>65851.80634000001</v>
      </c>
      <c r="D7" s="9">
        <f t="shared" ref="D7:D26" si="4">G7+J7+M7+P7+S7</f>
        <v>65851.80634000001</v>
      </c>
      <c r="E7" s="5">
        <v>9358.6</v>
      </c>
      <c r="F7" s="5">
        <v>9358.6</v>
      </c>
      <c r="G7" s="5">
        <v>9358.6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56493.206340000004</v>
      </c>
      <c r="S7" s="5">
        <v>56493.206340000004</v>
      </c>
    </row>
    <row r="8" spans="1:19" s="2" customFormat="1" x14ac:dyDescent="0.2">
      <c r="A8" s="4" t="s">
        <v>16</v>
      </c>
      <c r="B8" s="9">
        <f t="shared" si="2"/>
        <v>131947.731</v>
      </c>
      <c r="C8" s="9">
        <f t="shared" si="3"/>
        <v>148287.03100000002</v>
      </c>
      <c r="D8" s="9">
        <f t="shared" si="4"/>
        <v>148287.03100000002</v>
      </c>
      <c r="E8" s="5">
        <v>6146.8</v>
      </c>
      <c r="F8" s="5">
        <v>6146.8</v>
      </c>
      <c r="G8" s="5">
        <v>6146.8</v>
      </c>
      <c r="H8" s="5">
        <v>80368.986000000004</v>
      </c>
      <c r="I8" s="5">
        <v>80368.986000000004</v>
      </c>
      <c r="J8" s="5">
        <v>80368.986000000004</v>
      </c>
      <c r="K8" s="5">
        <v>0</v>
      </c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v>45431.945</v>
      </c>
      <c r="R8" s="5">
        <v>61771.245000000003</v>
      </c>
      <c r="S8" s="5">
        <v>61771.245000000003</v>
      </c>
    </row>
    <row r="9" spans="1:19" s="2" customFormat="1" x14ac:dyDescent="0.2">
      <c r="A9" s="4" t="s">
        <v>8</v>
      </c>
      <c r="B9" s="9">
        <f t="shared" si="2"/>
        <v>193542.12300000002</v>
      </c>
      <c r="C9" s="9">
        <f t="shared" si="3"/>
        <v>273711.82153000002</v>
      </c>
      <c r="D9" s="9">
        <f t="shared" si="4"/>
        <v>273711.82153000002</v>
      </c>
      <c r="E9" s="5">
        <v>14822.9</v>
      </c>
      <c r="F9" s="5">
        <v>14822.9</v>
      </c>
      <c r="G9" s="5">
        <v>14822.9</v>
      </c>
      <c r="H9" s="5">
        <v>22560.584999999999</v>
      </c>
      <c r="I9" s="5">
        <v>22560.584999999999</v>
      </c>
      <c r="J9" s="5">
        <v>22560.584999999999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156158.63800000001</v>
      </c>
      <c r="R9" s="5">
        <v>236328.33653</v>
      </c>
      <c r="S9" s="5">
        <v>236328.33653</v>
      </c>
    </row>
    <row r="10" spans="1:19" s="2" customFormat="1" x14ac:dyDescent="0.2">
      <c r="A10" s="4" t="s">
        <v>6</v>
      </c>
      <c r="B10" s="9">
        <f t="shared" si="2"/>
        <v>96737</v>
      </c>
      <c r="C10" s="9">
        <f t="shared" si="3"/>
        <v>96737</v>
      </c>
      <c r="D10" s="9">
        <f t="shared" si="4"/>
        <v>96737</v>
      </c>
      <c r="E10" s="5">
        <v>96737</v>
      </c>
      <c r="F10" s="5">
        <v>96737</v>
      </c>
      <c r="G10" s="5">
        <v>96737</v>
      </c>
      <c r="H10" s="5">
        <v>0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</row>
    <row r="11" spans="1:19" s="2" customFormat="1" x14ac:dyDescent="0.2">
      <c r="A11" s="4" t="s">
        <v>3</v>
      </c>
      <c r="B11" s="9">
        <f t="shared" si="2"/>
        <v>149674.93400000001</v>
      </c>
      <c r="C11" s="9">
        <f t="shared" si="3"/>
        <v>252922.60115</v>
      </c>
      <c r="D11" s="9">
        <f t="shared" si="4"/>
        <v>252922.60115</v>
      </c>
      <c r="E11" s="5">
        <v>9737.7810000000009</v>
      </c>
      <c r="F11" s="5">
        <v>9737.7810000000009</v>
      </c>
      <c r="G11" s="5">
        <v>9737.7810000000009</v>
      </c>
      <c r="H11" s="5">
        <v>40440.837</v>
      </c>
      <c r="I11" s="5">
        <v>40440.837</v>
      </c>
      <c r="J11" s="5">
        <v>40440.837</v>
      </c>
      <c r="K11" s="5">
        <v>0</v>
      </c>
      <c r="L11" s="5">
        <v>0</v>
      </c>
      <c r="M11" s="5">
        <v>0</v>
      </c>
      <c r="N11" s="5">
        <v>0</v>
      </c>
      <c r="O11" s="5">
        <v>0</v>
      </c>
      <c r="P11" s="5">
        <v>0</v>
      </c>
      <c r="Q11" s="5">
        <v>99496.316000000006</v>
      </c>
      <c r="R11" s="5">
        <v>202743.98315000001</v>
      </c>
      <c r="S11" s="5">
        <v>202743.98315000001</v>
      </c>
    </row>
    <row r="12" spans="1:19" s="2" customFormat="1" x14ac:dyDescent="0.2">
      <c r="A12" s="4" t="s">
        <v>10</v>
      </c>
      <c r="B12" s="9">
        <f t="shared" si="2"/>
        <v>16005.2</v>
      </c>
      <c r="C12" s="9">
        <f t="shared" si="3"/>
        <v>72523.200420000008</v>
      </c>
      <c r="D12" s="9">
        <f t="shared" si="4"/>
        <v>72523.200420000008</v>
      </c>
      <c r="E12" s="5">
        <v>5505.2</v>
      </c>
      <c r="F12" s="5">
        <v>5505.2</v>
      </c>
      <c r="G12" s="5">
        <v>5505.2</v>
      </c>
      <c r="H12" s="5">
        <v>0</v>
      </c>
      <c r="I12" s="5">
        <v>0</v>
      </c>
      <c r="J12" s="5">
        <v>0</v>
      </c>
      <c r="K12" s="5">
        <v>10500</v>
      </c>
      <c r="L12" s="5">
        <v>10500</v>
      </c>
      <c r="M12" s="5">
        <v>10500</v>
      </c>
      <c r="N12" s="5">
        <v>0</v>
      </c>
      <c r="O12" s="5">
        <v>0</v>
      </c>
      <c r="P12" s="5">
        <v>0</v>
      </c>
      <c r="Q12" s="5">
        <v>0</v>
      </c>
      <c r="R12" s="5">
        <v>56518.000420000004</v>
      </c>
      <c r="S12" s="5">
        <v>56518.000420000004</v>
      </c>
    </row>
    <row r="13" spans="1:19" s="2" customFormat="1" x14ac:dyDescent="0.2">
      <c r="A13" s="4" t="s">
        <v>12</v>
      </c>
      <c r="B13" s="9">
        <f t="shared" si="2"/>
        <v>439606.33399999997</v>
      </c>
      <c r="C13" s="9">
        <f t="shared" si="3"/>
        <v>466011.25349999999</v>
      </c>
      <c r="D13" s="9">
        <f t="shared" si="4"/>
        <v>466011.25349999999</v>
      </c>
      <c r="E13" s="5">
        <v>20163.333999999999</v>
      </c>
      <c r="F13" s="5">
        <v>20163.333999999999</v>
      </c>
      <c r="G13" s="5">
        <v>20163.333999999999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419443</v>
      </c>
      <c r="O13" s="5">
        <v>419464</v>
      </c>
      <c r="P13" s="5">
        <v>419464</v>
      </c>
      <c r="Q13" s="5">
        <v>0</v>
      </c>
      <c r="R13" s="5">
        <v>26383.9195</v>
      </c>
      <c r="S13" s="5">
        <v>26383.9195</v>
      </c>
    </row>
    <row r="14" spans="1:19" s="2" customFormat="1" x14ac:dyDescent="0.2">
      <c r="A14" s="4" t="s">
        <v>7</v>
      </c>
      <c r="B14" s="9">
        <f t="shared" si="2"/>
        <v>223908.75700000001</v>
      </c>
      <c r="C14" s="9">
        <f t="shared" si="3"/>
        <v>223921.75700000001</v>
      </c>
      <c r="D14" s="9">
        <f t="shared" si="4"/>
        <v>223921.75700000001</v>
      </c>
      <c r="E14" s="5">
        <v>644.1</v>
      </c>
      <c r="F14" s="5">
        <v>644.1</v>
      </c>
      <c r="G14" s="5">
        <v>644.1</v>
      </c>
      <c r="H14" s="5">
        <v>36804.084000000003</v>
      </c>
      <c r="I14" s="5">
        <v>36804.084000000003</v>
      </c>
      <c r="J14" s="5">
        <v>36804.084000000003</v>
      </c>
      <c r="K14" s="5">
        <v>0</v>
      </c>
      <c r="L14" s="5">
        <v>0</v>
      </c>
      <c r="M14" s="5">
        <v>0</v>
      </c>
      <c r="N14" s="5">
        <v>184936</v>
      </c>
      <c r="O14" s="5">
        <v>184949</v>
      </c>
      <c r="P14" s="5">
        <v>184949</v>
      </c>
      <c r="Q14" s="5">
        <v>1524.5730000000001</v>
      </c>
      <c r="R14" s="5">
        <v>1524.5730000000001</v>
      </c>
      <c r="S14" s="5">
        <v>1524.5730000000001</v>
      </c>
    </row>
    <row r="15" spans="1:19" s="2" customFormat="1" x14ac:dyDescent="0.2">
      <c r="A15" s="4" t="s">
        <v>15</v>
      </c>
      <c r="B15" s="9">
        <f t="shared" si="2"/>
        <v>219595.54499999998</v>
      </c>
      <c r="C15" s="9">
        <f t="shared" si="3"/>
        <v>221992.77677</v>
      </c>
      <c r="D15" s="9">
        <f t="shared" si="4"/>
        <v>221992.77677</v>
      </c>
      <c r="E15" s="5">
        <v>3231.7</v>
      </c>
      <c r="F15" s="5">
        <v>3231.7</v>
      </c>
      <c r="G15" s="5">
        <v>3231.7</v>
      </c>
      <c r="H15" s="5">
        <v>48715.254999999997</v>
      </c>
      <c r="I15" s="5">
        <v>48715.254999999997</v>
      </c>
      <c r="J15" s="5">
        <v>48715.254999999997</v>
      </c>
      <c r="K15" s="5">
        <v>0</v>
      </c>
      <c r="L15" s="5">
        <v>0</v>
      </c>
      <c r="M15" s="5">
        <v>0</v>
      </c>
      <c r="N15" s="5">
        <v>162762</v>
      </c>
      <c r="O15" s="5">
        <v>162780</v>
      </c>
      <c r="P15" s="5">
        <v>162780</v>
      </c>
      <c r="Q15" s="5">
        <v>4886.59</v>
      </c>
      <c r="R15" s="5">
        <v>7265.8217699999996</v>
      </c>
      <c r="S15" s="5">
        <v>7265.8217699999996</v>
      </c>
    </row>
    <row r="16" spans="1:19" s="2" customFormat="1" x14ac:dyDescent="0.2">
      <c r="A16" s="4" t="s">
        <v>14</v>
      </c>
      <c r="B16" s="9">
        <f t="shared" si="2"/>
        <v>212702.27600000001</v>
      </c>
      <c r="C16" s="9">
        <f t="shared" si="3"/>
        <v>212887.47600000002</v>
      </c>
      <c r="D16" s="9">
        <f t="shared" si="4"/>
        <v>212887.47600000002</v>
      </c>
      <c r="E16" s="5">
        <v>2021.9</v>
      </c>
      <c r="F16" s="5">
        <v>2021.9</v>
      </c>
      <c r="G16" s="5">
        <v>2021.9</v>
      </c>
      <c r="H16" s="5">
        <v>68933.376000000004</v>
      </c>
      <c r="I16" s="5">
        <v>68933.376000000004</v>
      </c>
      <c r="J16" s="5">
        <v>68933.376000000004</v>
      </c>
      <c r="K16" s="5">
        <v>0</v>
      </c>
      <c r="L16" s="5">
        <v>0</v>
      </c>
      <c r="M16" s="5">
        <v>0</v>
      </c>
      <c r="N16" s="5">
        <v>141747</v>
      </c>
      <c r="O16" s="5">
        <v>141781</v>
      </c>
      <c r="P16" s="5">
        <v>141781</v>
      </c>
      <c r="Q16" s="5">
        <v>0</v>
      </c>
      <c r="R16" s="5">
        <v>151.19999999999999</v>
      </c>
      <c r="S16" s="5">
        <v>151.19999999999999</v>
      </c>
    </row>
    <row r="17" spans="1:19" s="2" customFormat="1" x14ac:dyDescent="0.2">
      <c r="A17" s="4" t="s">
        <v>17</v>
      </c>
      <c r="B17" s="9">
        <f t="shared" si="2"/>
        <v>612601.554</v>
      </c>
      <c r="C17" s="9">
        <f t="shared" si="3"/>
        <v>632370.96952000004</v>
      </c>
      <c r="D17" s="9">
        <f t="shared" si="4"/>
        <v>632370.96952000004</v>
      </c>
      <c r="E17" s="5">
        <v>14672.554</v>
      </c>
      <c r="F17" s="5">
        <v>14672.554</v>
      </c>
      <c r="G17" s="5">
        <v>14672.554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597929</v>
      </c>
      <c r="O17" s="5">
        <v>597974</v>
      </c>
      <c r="P17" s="5">
        <v>597974</v>
      </c>
      <c r="Q17" s="5">
        <v>0</v>
      </c>
      <c r="R17" s="5">
        <v>19724.415519999999</v>
      </c>
      <c r="S17" s="5">
        <v>19724.415519999999</v>
      </c>
    </row>
    <row r="18" spans="1:19" s="2" customFormat="1" x14ac:dyDescent="0.2">
      <c r="A18" s="11" t="s">
        <v>34</v>
      </c>
      <c r="B18" s="10">
        <f>SUM(B19:B23)</f>
        <v>1322128.317</v>
      </c>
      <c r="C18" s="10">
        <f t="shared" ref="C18:S18" si="5">SUM(C19:C23)</f>
        <v>1468477.81996</v>
      </c>
      <c r="D18" s="10">
        <f t="shared" si="5"/>
        <v>1468477.81996</v>
      </c>
      <c r="E18" s="10">
        <f t="shared" si="5"/>
        <v>0</v>
      </c>
      <c r="F18" s="10">
        <f t="shared" si="5"/>
        <v>0</v>
      </c>
      <c r="G18" s="10">
        <f t="shared" si="5"/>
        <v>0</v>
      </c>
      <c r="H18" s="10">
        <f t="shared" si="5"/>
        <v>1322128.317</v>
      </c>
      <c r="I18" s="10">
        <f t="shared" si="5"/>
        <v>1322128.317</v>
      </c>
      <c r="J18" s="10">
        <f t="shared" si="5"/>
        <v>1322128.317</v>
      </c>
      <c r="K18" s="10">
        <f t="shared" si="5"/>
        <v>0</v>
      </c>
      <c r="L18" s="10">
        <f t="shared" si="5"/>
        <v>0</v>
      </c>
      <c r="M18" s="10">
        <f t="shared" si="5"/>
        <v>0</v>
      </c>
      <c r="N18" s="10">
        <f t="shared" si="5"/>
        <v>0</v>
      </c>
      <c r="O18" s="10">
        <f t="shared" si="5"/>
        <v>0</v>
      </c>
      <c r="P18" s="10">
        <f t="shared" si="5"/>
        <v>0</v>
      </c>
      <c r="Q18" s="10">
        <f t="shared" si="5"/>
        <v>0</v>
      </c>
      <c r="R18" s="10">
        <f t="shared" si="5"/>
        <v>146349.50296000001</v>
      </c>
      <c r="S18" s="10">
        <f t="shared" si="5"/>
        <v>146349.50296000001</v>
      </c>
    </row>
    <row r="19" spans="1:19" s="2" customFormat="1" x14ac:dyDescent="0.2">
      <c r="A19" s="4" t="s">
        <v>5</v>
      </c>
      <c r="B19" s="9">
        <f t="shared" si="2"/>
        <v>421524.09499999997</v>
      </c>
      <c r="C19" s="9">
        <f t="shared" si="3"/>
        <v>500390.29499999998</v>
      </c>
      <c r="D19" s="9">
        <f t="shared" si="4"/>
        <v>500390.29499999998</v>
      </c>
      <c r="E19" s="5">
        <v>0</v>
      </c>
      <c r="F19" s="5">
        <v>0</v>
      </c>
      <c r="G19" s="5">
        <v>0</v>
      </c>
      <c r="H19" s="5">
        <v>421524.09499999997</v>
      </c>
      <c r="I19" s="5">
        <v>421524.09499999997</v>
      </c>
      <c r="J19" s="5">
        <v>421524.09499999997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78866.2</v>
      </c>
      <c r="S19" s="5">
        <v>78866.2</v>
      </c>
    </row>
    <row r="20" spans="1:19" s="2" customFormat="1" x14ac:dyDescent="0.2">
      <c r="A20" s="4" t="s">
        <v>0</v>
      </c>
      <c r="B20" s="9">
        <f t="shared" si="2"/>
        <v>430073.67499999999</v>
      </c>
      <c r="C20" s="9">
        <f t="shared" si="3"/>
        <v>444676.92796</v>
      </c>
      <c r="D20" s="9">
        <f t="shared" si="4"/>
        <v>444676.92796</v>
      </c>
      <c r="E20" s="5">
        <v>0</v>
      </c>
      <c r="F20" s="5">
        <v>0</v>
      </c>
      <c r="G20" s="5">
        <v>0</v>
      </c>
      <c r="H20" s="5">
        <v>430073.67499999999</v>
      </c>
      <c r="I20" s="5">
        <v>430073.67499999999</v>
      </c>
      <c r="J20" s="5">
        <v>430073.67499999999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14603.252960000002</v>
      </c>
      <c r="S20" s="5">
        <v>14603.252960000002</v>
      </c>
    </row>
    <row r="21" spans="1:19" s="2" customFormat="1" x14ac:dyDescent="0.2">
      <c r="A21" s="4" t="s">
        <v>11</v>
      </c>
      <c r="B21" s="9">
        <f t="shared" si="2"/>
        <v>226556.04699999999</v>
      </c>
      <c r="C21" s="9">
        <f t="shared" si="3"/>
        <v>243029.34699999998</v>
      </c>
      <c r="D21" s="9">
        <f t="shared" si="4"/>
        <v>243029.34699999998</v>
      </c>
      <c r="E21" s="5">
        <v>0</v>
      </c>
      <c r="F21" s="5">
        <v>0</v>
      </c>
      <c r="G21" s="5">
        <v>0</v>
      </c>
      <c r="H21" s="5">
        <v>226556.04699999999</v>
      </c>
      <c r="I21" s="5">
        <v>226556.04699999999</v>
      </c>
      <c r="J21" s="5">
        <v>226556.04699999999</v>
      </c>
      <c r="K21" s="5">
        <v>0</v>
      </c>
      <c r="L21" s="5">
        <v>0</v>
      </c>
      <c r="M21" s="5">
        <v>0</v>
      </c>
      <c r="N21" s="5">
        <v>0</v>
      </c>
      <c r="O21" s="5">
        <v>0</v>
      </c>
      <c r="P21" s="5">
        <v>0</v>
      </c>
      <c r="Q21" s="5">
        <v>0</v>
      </c>
      <c r="R21" s="5">
        <v>16473.3</v>
      </c>
      <c r="S21" s="5">
        <v>16473.3</v>
      </c>
    </row>
    <row r="22" spans="1:19" s="2" customFormat="1" x14ac:dyDescent="0.2">
      <c r="A22" s="4" t="s">
        <v>1</v>
      </c>
      <c r="B22" s="9">
        <f t="shared" si="2"/>
        <v>108132.033</v>
      </c>
      <c r="C22" s="9">
        <f t="shared" si="3"/>
        <v>137568.68299999999</v>
      </c>
      <c r="D22" s="9">
        <f t="shared" si="4"/>
        <v>137568.68299999999</v>
      </c>
      <c r="E22" s="5">
        <v>0</v>
      </c>
      <c r="F22" s="5">
        <v>0</v>
      </c>
      <c r="G22" s="5">
        <v>0</v>
      </c>
      <c r="H22" s="5">
        <v>108132.033</v>
      </c>
      <c r="I22" s="5">
        <v>108132.033</v>
      </c>
      <c r="J22" s="5">
        <v>108132.033</v>
      </c>
      <c r="K22" s="5">
        <v>0</v>
      </c>
      <c r="L22" s="5">
        <v>0</v>
      </c>
      <c r="M22" s="5">
        <v>0</v>
      </c>
      <c r="N22" s="5">
        <v>0</v>
      </c>
      <c r="O22" s="5">
        <v>0</v>
      </c>
      <c r="P22" s="5">
        <v>0</v>
      </c>
      <c r="Q22" s="5">
        <v>0</v>
      </c>
      <c r="R22" s="5">
        <v>29436.65</v>
      </c>
      <c r="S22" s="5">
        <v>29436.65</v>
      </c>
    </row>
    <row r="23" spans="1:19" s="2" customFormat="1" x14ac:dyDescent="0.2">
      <c r="A23" s="4" t="s">
        <v>9</v>
      </c>
      <c r="B23" s="9">
        <f t="shared" si="2"/>
        <v>135842.467</v>
      </c>
      <c r="C23" s="9">
        <f t="shared" si="3"/>
        <v>142812.56700000001</v>
      </c>
      <c r="D23" s="9">
        <f t="shared" si="4"/>
        <v>142812.56700000001</v>
      </c>
      <c r="E23" s="5">
        <v>0</v>
      </c>
      <c r="F23" s="5">
        <v>0</v>
      </c>
      <c r="G23" s="5">
        <v>0</v>
      </c>
      <c r="H23" s="5">
        <v>135842.467</v>
      </c>
      <c r="I23" s="5">
        <v>135842.467</v>
      </c>
      <c r="J23" s="5">
        <v>135842.467</v>
      </c>
      <c r="K23" s="5">
        <v>0</v>
      </c>
      <c r="L23" s="5">
        <v>0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6970.1</v>
      </c>
      <c r="S23" s="5">
        <v>6970.1</v>
      </c>
    </row>
    <row r="24" spans="1:19" s="14" customFormat="1" x14ac:dyDescent="0.2">
      <c r="A24" s="12" t="s">
        <v>36</v>
      </c>
      <c r="B24" s="10">
        <f>SUM(B25)</f>
        <v>0</v>
      </c>
      <c r="C24" s="10">
        <f t="shared" ref="C24:S24" si="6">SUM(C25)</f>
        <v>50121.368000000002</v>
      </c>
      <c r="D24" s="10">
        <f t="shared" si="6"/>
        <v>50121.368000000002</v>
      </c>
      <c r="E24" s="10">
        <f t="shared" si="6"/>
        <v>0</v>
      </c>
      <c r="F24" s="10">
        <f t="shared" si="6"/>
        <v>0</v>
      </c>
      <c r="G24" s="10">
        <f t="shared" si="6"/>
        <v>0</v>
      </c>
      <c r="H24" s="10">
        <f t="shared" si="6"/>
        <v>0</v>
      </c>
      <c r="I24" s="10">
        <f t="shared" si="6"/>
        <v>0</v>
      </c>
      <c r="J24" s="10">
        <f t="shared" si="6"/>
        <v>0</v>
      </c>
      <c r="K24" s="10">
        <f t="shared" si="6"/>
        <v>0</v>
      </c>
      <c r="L24" s="10">
        <f t="shared" si="6"/>
        <v>0</v>
      </c>
      <c r="M24" s="10">
        <f t="shared" si="6"/>
        <v>0</v>
      </c>
      <c r="N24" s="10">
        <f t="shared" si="6"/>
        <v>0</v>
      </c>
      <c r="O24" s="10">
        <f t="shared" si="6"/>
        <v>0</v>
      </c>
      <c r="P24" s="10">
        <f t="shared" si="6"/>
        <v>0</v>
      </c>
      <c r="Q24" s="10">
        <f t="shared" si="6"/>
        <v>0</v>
      </c>
      <c r="R24" s="10">
        <f t="shared" si="6"/>
        <v>50121.368000000002</v>
      </c>
      <c r="S24" s="10">
        <f t="shared" si="6"/>
        <v>50121.368000000002</v>
      </c>
    </row>
    <row r="25" spans="1:19" s="2" customFormat="1" x14ac:dyDescent="0.2">
      <c r="A25" s="4" t="s">
        <v>13</v>
      </c>
      <c r="B25" s="9">
        <f t="shared" si="2"/>
        <v>0</v>
      </c>
      <c r="C25" s="9">
        <f t="shared" si="3"/>
        <v>50121.368000000002</v>
      </c>
      <c r="D25" s="9">
        <f t="shared" si="4"/>
        <v>50121.368000000002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5">
        <v>0</v>
      </c>
      <c r="L25" s="5">
        <v>0</v>
      </c>
      <c r="M25" s="5">
        <v>0</v>
      </c>
      <c r="N25" s="5">
        <v>0</v>
      </c>
      <c r="O25" s="5">
        <v>0</v>
      </c>
      <c r="P25" s="5">
        <v>0</v>
      </c>
      <c r="Q25" s="5">
        <v>0</v>
      </c>
      <c r="R25" s="5">
        <v>50121.368000000002</v>
      </c>
      <c r="S25" s="5">
        <v>50121.368000000002</v>
      </c>
    </row>
    <row r="26" spans="1:19" s="14" customFormat="1" ht="25.5" x14ac:dyDescent="0.2">
      <c r="A26" s="15" t="s">
        <v>37</v>
      </c>
      <c r="B26" s="16">
        <f t="shared" si="2"/>
        <v>86950.842999999993</v>
      </c>
      <c r="C26" s="16">
        <f t="shared" si="3"/>
        <v>0</v>
      </c>
      <c r="D26" s="16">
        <f t="shared" si="4"/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86950.842999999993</v>
      </c>
      <c r="R26" s="13">
        <v>0</v>
      </c>
      <c r="S26" s="13">
        <v>0</v>
      </c>
    </row>
    <row r="27" spans="1:19" s="14" customFormat="1" x14ac:dyDescent="0.2">
      <c r="A27" s="15" t="s">
        <v>38</v>
      </c>
      <c r="B27" s="10">
        <f>B5+B18+B24+B26</f>
        <v>3872019.5099999993</v>
      </c>
      <c r="C27" s="10">
        <f t="shared" ref="C27:S27" si="7">C5+C18+C24+C26</f>
        <v>4348323.5771899996</v>
      </c>
      <c r="D27" s="10">
        <f t="shared" si="7"/>
        <v>4348323.5771899996</v>
      </c>
      <c r="E27" s="10">
        <f t="shared" si="7"/>
        <v>201240.16900000002</v>
      </c>
      <c r="F27" s="10">
        <f t="shared" si="7"/>
        <v>201240.16900000002</v>
      </c>
      <c r="G27" s="10">
        <f t="shared" si="7"/>
        <v>201240.16900000002</v>
      </c>
      <c r="H27" s="10">
        <f t="shared" si="7"/>
        <v>1759013.436</v>
      </c>
      <c r="I27" s="10">
        <f t="shared" si="7"/>
        <v>1759013.436</v>
      </c>
      <c r="J27" s="10">
        <f t="shared" si="7"/>
        <v>1759013.436</v>
      </c>
      <c r="K27" s="10">
        <f t="shared" si="7"/>
        <v>10500</v>
      </c>
      <c r="L27" s="10">
        <f t="shared" si="7"/>
        <v>10500</v>
      </c>
      <c r="M27" s="10">
        <f t="shared" si="7"/>
        <v>10500</v>
      </c>
      <c r="N27" s="10">
        <f t="shared" si="7"/>
        <v>1506817</v>
      </c>
      <c r="O27" s="10">
        <f t="shared" si="7"/>
        <v>1506948</v>
      </c>
      <c r="P27" s="10">
        <f t="shared" si="7"/>
        <v>1506948</v>
      </c>
      <c r="Q27" s="10">
        <f t="shared" si="7"/>
        <v>394448.90500000003</v>
      </c>
      <c r="R27" s="10">
        <f t="shared" si="7"/>
        <v>870621.97219000012</v>
      </c>
      <c r="S27" s="10">
        <f t="shared" si="7"/>
        <v>870621.97219000012</v>
      </c>
    </row>
    <row r="28" spans="1:19" s="2" customFormat="1" x14ac:dyDescent="0.2">
      <c r="I28" s="6"/>
    </row>
    <row r="29" spans="1:19" s="2" customFormat="1" x14ac:dyDescent="0.2"/>
    <row r="30" spans="1:19" s="2" customFormat="1" x14ac:dyDescent="0.2"/>
  </sheetData>
  <mergeCells count="14">
    <mergeCell ref="A2:A4"/>
    <mergeCell ref="B1:J1"/>
    <mergeCell ref="K3:M3"/>
    <mergeCell ref="N3:P3"/>
    <mergeCell ref="Q3:S3"/>
    <mergeCell ref="E2:G2"/>
    <mergeCell ref="H2:J2"/>
    <mergeCell ref="K2:M2"/>
    <mergeCell ref="N2:P2"/>
    <mergeCell ref="Q2:S2"/>
    <mergeCell ref="E3:G3"/>
    <mergeCell ref="H3:J3"/>
    <mergeCell ref="B2:D2"/>
    <mergeCell ref="B3:D3"/>
  </mergeCells>
  <pageMargins left="0.23622047244094491" right="0.23622047244094491" top="0.27559055118110237" bottom="0.74803149606299213" header="0.31496062992125984" footer="0.31496062992125984"/>
  <pageSetup paperSize="9" fitToHeight="0" orientation="landscape" r:id="rId1"/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C78"/>
  <sheetViews>
    <sheetView tabSelected="1" zoomScaleNormal="100" workbookViewId="0">
      <pane xSplit="1" ySplit="4" topLeftCell="B14" activePane="bottomRight" state="frozenSplit"/>
      <selection pane="topRight" activeCell="E1" sqref="E1"/>
      <selection pane="bottomLeft" activeCell="A9" sqref="A9"/>
      <selection pane="bottomRight" activeCell="EP3" sqref="EP3:ER3"/>
    </sheetView>
  </sheetViews>
  <sheetFormatPr defaultRowHeight="12.75" x14ac:dyDescent="0.2"/>
  <cols>
    <col min="1" max="1" width="22.140625" customWidth="1"/>
    <col min="2" max="2" width="12.42578125" customWidth="1"/>
    <col min="3" max="3" width="11.7109375" customWidth="1"/>
    <col min="4" max="4" width="11" customWidth="1"/>
    <col min="5" max="8" width="12.85546875" customWidth="1"/>
    <col min="9" max="9" width="13" customWidth="1"/>
    <col min="10" max="10" width="12.85546875" customWidth="1"/>
    <col min="11" max="12" width="13" customWidth="1"/>
    <col min="13" max="15" width="12.85546875" customWidth="1"/>
    <col min="16" max="16" width="13" customWidth="1"/>
    <col min="17" max="17" width="12.85546875" customWidth="1"/>
    <col min="18" max="22" width="13" customWidth="1"/>
    <col min="23" max="23" width="13.85546875" customWidth="1"/>
    <col min="24" max="28" width="13.5703125" customWidth="1"/>
    <col min="29" max="29" width="12.5703125" bestFit="1" customWidth="1"/>
    <col min="30" max="31" width="14.5703125" customWidth="1"/>
    <col min="32" max="32" width="13" customWidth="1"/>
    <col min="33" max="35" width="12.5703125" customWidth="1"/>
    <col min="36" max="37" width="13.5703125" customWidth="1"/>
    <col min="38" max="41" width="12.5703125" customWidth="1"/>
    <col min="42" max="42" width="14.42578125" customWidth="1"/>
    <col min="43" max="44" width="13.5703125" customWidth="1"/>
    <col min="45" max="46" width="12.5703125" customWidth="1"/>
    <col min="47" max="52" width="13.5703125" customWidth="1"/>
    <col min="53" max="53" width="12.5703125" customWidth="1"/>
    <col min="54" max="54" width="13.5703125" customWidth="1"/>
    <col min="55" max="55" width="12.5703125" customWidth="1"/>
    <col min="56" max="61" width="13.5703125" customWidth="1"/>
    <col min="62" max="64" width="12.5703125" customWidth="1"/>
    <col min="65" max="67" width="14.5703125" customWidth="1"/>
    <col min="68" max="70" width="13.5703125" customWidth="1"/>
    <col min="71" max="71" width="14.28515625" customWidth="1"/>
    <col min="72" max="73" width="14.5703125" customWidth="1"/>
    <col min="74" max="74" width="13.5703125" customWidth="1"/>
    <col min="75" max="75" width="12.5703125" customWidth="1"/>
    <col min="76" max="76" width="14.5703125" customWidth="1"/>
    <col min="77" max="77" width="12.7109375" customWidth="1"/>
    <col min="78" max="78" width="11.5703125" customWidth="1"/>
    <col min="79" max="79" width="12.5703125" customWidth="1"/>
    <col min="80" max="83" width="13.5703125" customWidth="1"/>
    <col min="84" max="86" width="12.5703125" customWidth="1"/>
    <col min="87" max="91" width="13.5703125" customWidth="1"/>
    <col min="92" max="92" width="12.28515625" customWidth="1"/>
    <col min="93" max="94" width="11.85546875" customWidth="1"/>
    <col min="95" max="95" width="12.42578125" customWidth="1"/>
    <col min="96" max="101" width="12.5703125" customWidth="1"/>
    <col min="102" max="104" width="11" customWidth="1"/>
    <col min="105" max="107" width="13.5703125" customWidth="1"/>
    <col min="108" max="110" width="12.5703125" customWidth="1"/>
    <col min="111" max="112" width="11" customWidth="1"/>
    <col min="113" max="121" width="12.5703125" customWidth="1"/>
    <col min="122" max="122" width="13.5703125" customWidth="1"/>
    <col min="123" max="128" width="12.5703125" customWidth="1"/>
    <col min="129" max="131" width="13.5703125" customWidth="1"/>
    <col min="132" max="134" width="12.5703125" customWidth="1"/>
    <col min="135" max="135" width="13.5703125" customWidth="1"/>
    <col min="136" max="137" width="12.5703125" customWidth="1"/>
    <col min="138" max="140" width="13.42578125" customWidth="1"/>
    <col min="141" max="148" width="13.5703125" customWidth="1"/>
    <col min="149" max="151" width="12.5703125" customWidth="1"/>
    <col min="152" max="160" width="14.5703125" customWidth="1"/>
    <col min="161" max="161" width="14.42578125" customWidth="1"/>
    <col min="162" max="165" width="13.5703125" customWidth="1"/>
    <col min="166" max="166" width="11" customWidth="1"/>
    <col min="167" max="167" width="14.5703125" customWidth="1"/>
    <col min="168" max="172" width="13.5703125" customWidth="1"/>
    <col min="173" max="175" width="12.5703125" customWidth="1"/>
    <col min="176" max="176" width="13.5703125" customWidth="1"/>
    <col min="177" max="177" width="14.5703125" customWidth="1"/>
    <col min="178" max="182" width="13.5703125" customWidth="1"/>
    <col min="183" max="188" width="12.5703125" customWidth="1"/>
    <col min="189" max="191" width="13.5703125" customWidth="1"/>
    <col min="192" max="194" width="14.5703125" customWidth="1"/>
    <col min="195" max="196" width="12.5703125" customWidth="1"/>
    <col min="197" max="199" width="11" customWidth="1"/>
    <col min="200" max="202" width="14.5703125" customWidth="1"/>
    <col min="203" max="205" width="11" customWidth="1"/>
    <col min="206" max="208" width="12.5703125" customWidth="1"/>
    <col min="209" max="211" width="11" customWidth="1"/>
  </cols>
  <sheetData>
    <row r="1" spans="1:211" ht="27" customHeight="1" x14ac:dyDescent="0.2">
      <c r="B1" s="37" t="s">
        <v>40</v>
      </c>
      <c r="C1" s="37"/>
      <c r="D1" s="37"/>
      <c r="E1" s="37"/>
      <c r="F1" s="37"/>
      <c r="G1" s="37"/>
      <c r="H1" s="37"/>
      <c r="I1" s="37"/>
      <c r="J1" s="37"/>
    </row>
    <row r="2" spans="1:211" s="17" customFormat="1" ht="77.25" customHeight="1" x14ac:dyDescent="0.2">
      <c r="A2" s="36" t="s">
        <v>33</v>
      </c>
      <c r="B2" s="42" t="s">
        <v>41</v>
      </c>
      <c r="C2" s="42"/>
      <c r="D2" s="42"/>
      <c r="E2" s="46" t="s">
        <v>42</v>
      </c>
      <c r="F2" s="46"/>
      <c r="G2" s="46"/>
      <c r="H2" s="46" t="s">
        <v>43</v>
      </c>
      <c r="I2" s="46"/>
      <c r="J2" s="46"/>
      <c r="K2" s="46" t="s">
        <v>44</v>
      </c>
      <c r="L2" s="46"/>
      <c r="M2" s="46"/>
      <c r="N2" s="46" t="s">
        <v>45</v>
      </c>
      <c r="O2" s="46"/>
      <c r="P2" s="46"/>
      <c r="Q2" s="46" t="s">
        <v>46</v>
      </c>
      <c r="R2" s="46"/>
      <c r="S2" s="46"/>
      <c r="T2" s="46" t="s">
        <v>47</v>
      </c>
      <c r="U2" s="46"/>
      <c r="V2" s="46"/>
      <c r="W2" s="46" t="s">
        <v>48</v>
      </c>
      <c r="X2" s="46"/>
      <c r="Y2" s="46"/>
      <c r="Z2" s="46" t="s">
        <v>49</v>
      </c>
      <c r="AA2" s="46"/>
      <c r="AB2" s="46"/>
      <c r="AC2" s="46" t="s">
        <v>50</v>
      </c>
      <c r="AD2" s="46"/>
      <c r="AE2" s="46"/>
      <c r="AF2" s="46" t="s">
        <v>51</v>
      </c>
      <c r="AG2" s="46"/>
      <c r="AH2" s="46"/>
      <c r="AI2" s="46" t="s">
        <v>52</v>
      </c>
      <c r="AJ2" s="46"/>
      <c r="AK2" s="46"/>
      <c r="AL2" s="46" t="s">
        <v>53</v>
      </c>
      <c r="AM2" s="46"/>
      <c r="AN2" s="46"/>
      <c r="AO2" s="46" t="s">
        <v>50</v>
      </c>
      <c r="AP2" s="46"/>
      <c r="AQ2" s="46"/>
      <c r="AR2" s="46" t="s">
        <v>54</v>
      </c>
      <c r="AS2" s="46"/>
      <c r="AT2" s="46"/>
      <c r="AU2" s="46" t="s">
        <v>55</v>
      </c>
      <c r="AV2" s="46"/>
      <c r="AW2" s="46"/>
      <c r="AX2" s="46" t="s">
        <v>53</v>
      </c>
      <c r="AY2" s="46"/>
      <c r="AZ2" s="46"/>
      <c r="BA2" s="46" t="s">
        <v>56</v>
      </c>
      <c r="BB2" s="46"/>
      <c r="BC2" s="46"/>
      <c r="BD2" s="46" t="s">
        <v>57</v>
      </c>
      <c r="BE2" s="46"/>
      <c r="BF2" s="46"/>
      <c r="BG2" s="46" t="s">
        <v>58</v>
      </c>
      <c r="BH2" s="46"/>
      <c r="BI2" s="46"/>
      <c r="BJ2" s="46" t="s">
        <v>53</v>
      </c>
      <c r="BK2" s="46"/>
      <c r="BL2" s="46"/>
      <c r="BM2" s="46" t="s">
        <v>50</v>
      </c>
      <c r="BN2" s="46"/>
      <c r="BO2" s="46"/>
      <c r="BP2" s="46" t="s">
        <v>59</v>
      </c>
      <c r="BQ2" s="46"/>
      <c r="BR2" s="46"/>
      <c r="BS2" s="46" t="s">
        <v>60</v>
      </c>
      <c r="BT2" s="46"/>
      <c r="BU2" s="46"/>
      <c r="BV2" s="46" t="s">
        <v>61</v>
      </c>
      <c r="BW2" s="46"/>
      <c r="BX2" s="46"/>
      <c r="BY2" s="46" t="s">
        <v>61</v>
      </c>
      <c r="BZ2" s="46"/>
      <c r="CA2" s="46"/>
      <c r="CB2" s="46" t="s">
        <v>62</v>
      </c>
      <c r="CC2" s="46"/>
      <c r="CD2" s="46"/>
      <c r="CE2" s="46" t="s">
        <v>52</v>
      </c>
      <c r="CF2" s="46"/>
      <c r="CG2" s="46"/>
      <c r="CH2" s="46" t="s">
        <v>63</v>
      </c>
      <c r="CI2" s="46"/>
      <c r="CJ2" s="46"/>
      <c r="CK2" s="46" t="s">
        <v>64</v>
      </c>
      <c r="CL2" s="46"/>
      <c r="CM2" s="46"/>
      <c r="CN2" s="46" t="s">
        <v>65</v>
      </c>
      <c r="CO2" s="46"/>
      <c r="CP2" s="46"/>
      <c r="CQ2" s="46" t="s">
        <v>56</v>
      </c>
      <c r="CR2" s="46"/>
      <c r="CS2" s="46"/>
      <c r="CT2" s="46" t="s">
        <v>56</v>
      </c>
      <c r="CU2" s="46"/>
      <c r="CV2" s="46"/>
      <c r="CW2" s="46" t="s">
        <v>66</v>
      </c>
      <c r="CX2" s="46"/>
      <c r="CY2" s="46"/>
      <c r="CZ2" s="46" t="s">
        <v>58</v>
      </c>
      <c r="DA2" s="46"/>
      <c r="DB2" s="46"/>
      <c r="DC2" s="46" t="s">
        <v>67</v>
      </c>
      <c r="DD2" s="46"/>
      <c r="DE2" s="46"/>
      <c r="DF2" s="46" t="s">
        <v>67</v>
      </c>
      <c r="DG2" s="46"/>
      <c r="DH2" s="46"/>
      <c r="DI2" s="46" t="s">
        <v>68</v>
      </c>
      <c r="DJ2" s="46"/>
      <c r="DK2" s="46"/>
      <c r="DL2" s="46" t="s">
        <v>69</v>
      </c>
      <c r="DM2" s="46"/>
      <c r="DN2" s="46"/>
      <c r="DO2" s="46" t="s">
        <v>69</v>
      </c>
      <c r="DP2" s="46"/>
      <c r="DQ2" s="46"/>
      <c r="DR2" s="46" t="s">
        <v>70</v>
      </c>
      <c r="DS2" s="46"/>
      <c r="DT2" s="46"/>
      <c r="DU2" s="46" t="s">
        <v>71</v>
      </c>
      <c r="DV2" s="46"/>
      <c r="DW2" s="46"/>
      <c r="DX2" s="46" t="s">
        <v>71</v>
      </c>
      <c r="DY2" s="46"/>
      <c r="DZ2" s="46"/>
      <c r="EA2" s="46" t="s">
        <v>71</v>
      </c>
      <c r="EB2" s="46"/>
      <c r="EC2" s="46"/>
      <c r="ED2" s="46" t="s">
        <v>71</v>
      </c>
      <c r="EE2" s="46"/>
      <c r="EF2" s="46"/>
      <c r="EG2" s="46" t="s">
        <v>72</v>
      </c>
      <c r="EH2" s="46"/>
      <c r="EI2" s="46"/>
      <c r="EJ2" s="46" t="s">
        <v>71</v>
      </c>
      <c r="EK2" s="46"/>
      <c r="EL2" s="46"/>
      <c r="EM2" s="46" t="s">
        <v>71</v>
      </c>
      <c r="EN2" s="46"/>
      <c r="EO2" s="46"/>
      <c r="EP2" s="46" t="s">
        <v>257</v>
      </c>
      <c r="EQ2" s="46"/>
      <c r="ER2" s="46"/>
      <c r="ES2" s="46" t="s">
        <v>71</v>
      </c>
      <c r="ET2" s="46"/>
      <c r="EU2" s="46"/>
      <c r="EV2" s="46" t="s">
        <v>73</v>
      </c>
      <c r="EW2" s="46"/>
      <c r="EX2" s="46"/>
      <c r="EY2" s="46" t="s">
        <v>71</v>
      </c>
      <c r="EZ2" s="46"/>
      <c r="FA2" s="46"/>
      <c r="FB2" s="46" t="s">
        <v>71</v>
      </c>
      <c r="FC2" s="46"/>
      <c r="FD2" s="46"/>
      <c r="FE2" s="46" t="s">
        <v>74</v>
      </c>
      <c r="FF2" s="46"/>
      <c r="FG2" s="46"/>
      <c r="FH2" s="46" t="s">
        <v>71</v>
      </c>
      <c r="FI2" s="46"/>
      <c r="FJ2" s="46"/>
      <c r="FK2" s="46" t="s">
        <v>75</v>
      </c>
      <c r="FL2" s="46"/>
      <c r="FM2" s="46"/>
      <c r="FN2" s="46" t="s">
        <v>76</v>
      </c>
      <c r="FO2" s="46"/>
      <c r="FP2" s="46"/>
      <c r="FQ2" s="46" t="s">
        <v>77</v>
      </c>
      <c r="FR2" s="46"/>
      <c r="FS2" s="46"/>
      <c r="FT2" s="46" t="s">
        <v>51</v>
      </c>
      <c r="FU2" s="46"/>
      <c r="FV2" s="46"/>
      <c r="FW2" s="46" t="s">
        <v>78</v>
      </c>
      <c r="FX2" s="46"/>
      <c r="FY2" s="46"/>
      <c r="FZ2" s="46" t="s">
        <v>79</v>
      </c>
      <c r="GA2" s="46"/>
      <c r="GB2" s="46"/>
      <c r="GC2" s="46" t="s">
        <v>80</v>
      </c>
      <c r="GD2" s="46"/>
      <c r="GE2" s="46"/>
      <c r="GF2" s="46" t="s">
        <v>51</v>
      </c>
      <c r="GG2" s="46"/>
      <c r="GH2" s="46"/>
      <c r="GI2" s="46" t="s">
        <v>81</v>
      </c>
      <c r="GJ2" s="46"/>
      <c r="GK2" s="46"/>
      <c r="GL2" s="46" t="s">
        <v>78</v>
      </c>
      <c r="GM2" s="46"/>
      <c r="GN2" s="46"/>
      <c r="GO2" s="46" t="s">
        <v>82</v>
      </c>
      <c r="GP2" s="46"/>
      <c r="GQ2" s="46"/>
      <c r="GR2" s="46" t="s">
        <v>83</v>
      </c>
      <c r="GS2" s="46"/>
      <c r="GT2" s="46"/>
      <c r="GU2" s="46" t="s">
        <v>84</v>
      </c>
      <c r="GV2" s="46"/>
      <c r="GW2" s="46"/>
      <c r="GX2" s="46" t="s">
        <v>85</v>
      </c>
      <c r="GY2" s="46"/>
      <c r="GZ2" s="46"/>
      <c r="HA2" s="46" t="s">
        <v>85</v>
      </c>
      <c r="HB2" s="46"/>
      <c r="HC2" s="46"/>
    </row>
    <row r="3" spans="1:211" s="2" customFormat="1" ht="12.75" customHeight="1" x14ac:dyDescent="0.2">
      <c r="A3" s="36"/>
      <c r="B3" s="43" t="s">
        <v>32</v>
      </c>
      <c r="C3" s="44"/>
      <c r="D3" s="45"/>
      <c r="E3" s="47" t="s">
        <v>86</v>
      </c>
      <c r="F3" s="47"/>
      <c r="G3" s="47"/>
      <c r="H3" s="47" t="s">
        <v>87</v>
      </c>
      <c r="I3" s="47"/>
      <c r="J3" s="47"/>
      <c r="K3" s="47" t="s">
        <v>88</v>
      </c>
      <c r="L3" s="47"/>
      <c r="M3" s="47"/>
      <c r="N3" s="47" t="s">
        <v>89</v>
      </c>
      <c r="O3" s="47"/>
      <c r="P3" s="47"/>
      <c r="Q3" s="47" t="s">
        <v>90</v>
      </c>
      <c r="R3" s="47"/>
      <c r="S3" s="47"/>
      <c r="T3" s="47" t="s">
        <v>91</v>
      </c>
      <c r="U3" s="47"/>
      <c r="V3" s="47"/>
      <c r="W3" s="47" t="s">
        <v>92</v>
      </c>
      <c r="X3" s="47"/>
      <c r="Y3" s="47"/>
      <c r="Z3" s="47" t="s">
        <v>93</v>
      </c>
      <c r="AA3" s="47"/>
      <c r="AB3" s="47"/>
      <c r="AC3" s="47" t="s">
        <v>94</v>
      </c>
      <c r="AD3" s="47"/>
      <c r="AE3" s="47"/>
      <c r="AF3" s="47" t="s">
        <v>95</v>
      </c>
      <c r="AG3" s="47"/>
      <c r="AH3" s="47"/>
      <c r="AI3" s="47" t="s">
        <v>96</v>
      </c>
      <c r="AJ3" s="47"/>
      <c r="AK3" s="47"/>
      <c r="AL3" s="47" t="s">
        <v>97</v>
      </c>
      <c r="AM3" s="47"/>
      <c r="AN3" s="47"/>
      <c r="AO3" s="47" t="s">
        <v>98</v>
      </c>
      <c r="AP3" s="47"/>
      <c r="AQ3" s="47"/>
      <c r="AR3" s="47" t="s">
        <v>99</v>
      </c>
      <c r="AS3" s="47"/>
      <c r="AT3" s="47"/>
      <c r="AU3" s="47" t="s">
        <v>100</v>
      </c>
      <c r="AV3" s="47"/>
      <c r="AW3" s="47"/>
      <c r="AX3" s="47" t="s">
        <v>101</v>
      </c>
      <c r="AY3" s="47"/>
      <c r="AZ3" s="47"/>
      <c r="BA3" s="47" t="s">
        <v>102</v>
      </c>
      <c r="BB3" s="47"/>
      <c r="BC3" s="47"/>
      <c r="BD3" s="47" t="s">
        <v>103</v>
      </c>
      <c r="BE3" s="47"/>
      <c r="BF3" s="47"/>
      <c r="BG3" s="47" t="s">
        <v>104</v>
      </c>
      <c r="BH3" s="47"/>
      <c r="BI3" s="47"/>
      <c r="BJ3" s="47" t="s">
        <v>105</v>
      </c>
      <c r="BK3" s="47"/>
      <c r="BL3" s="47"/>
      <c r="BM3" s="47" t="s">
        <v>106</v>
      </c>
      <c r="BN3" s="47"/>
      <c r="BO3" s="47"/>
      <c r="BP3" s="47" t="s">
        <v>107</v>
      </c>
      <c r="BQ3" s="47"/>
      <c r="BR3" s="47"/>
      <c r="BS3" s="47" t="s">
        <v>108</v>
      </c>
      <c r="BT3" s="47"/>
      <c r="BU3" s="47"/>
      <c r="BV3" s="47" t="s">
        <v>109</v>
      </c>
      <c r="BW3" s="47"/>
      <c r="BX3" s="47"/>
      <c r="BY3" s="47" t="s">
        <v>109</v>
      </c>
      <c r="BZ3" s="47"/>
      <c r="CA3" s="47"/>
      <c r="CB3" s="47" t="s">
        <v>110</v>
      </c>
      <c r="CC3" s="47"/>
      <c r="CD3" s="47"/>
      <c r="CE3" s="47" t="s">
        <v>111</v>
      </c>
      <c r="CF3" s="47"/>
      <c r="CG3" s="47"/>
      <c r="CH3" s="47" t="s">
        <v>112</v>
      </c>
      <c r="CI3" s="47"/>
      <c r="CJ3" s="47"/>
      <c r="CK3" s="47" t="s">
        <v>113</v>
      </c>
      <c r="CL3" s="47"/>
      <c r="CM3" s="47"/>
      <c r="CN3" s="47" t="s">
        <v>114</v>
      </c>
      <c r="CO3" s="47"/>
      <c r="CP3" s="47"/>
      <c r="CQ3" s="47" t="s">
        <v>115</v>
      </c>
      <c r="CR3" s="47"/>
      <c r="CS3" s="47"/>
      <c r="CT3" s="47" t="s">
        <v>116</v>
      </c>
      <c r="CU3" s="47"/>
      <c r="CV3" s="47"/>
      <c r="CW3" s="47" t="s">
        <v>117</v>
      </c>
      <c r="CX3" s="47"/>
      <c r="CY3" s="47"/>
      <c r="CZ3" s="47" t="s">
        <v>118</v>
      </c>
      <c r="DA3" s="47"/>
      <c r="DB3" s="47"/>
      <c r="DC3" s="47" t="s">
        <v>119</v>
      </c>
      <c r="DD3" s="47"/>
      <c r="DE3" s="47"/>
      <c r="DF3" s="47" t="s">
        <v>120</v>
      </c>
      <c r="DG3" s="47"/>
      <c r="DH3" s="47"/>
      <c r="DI3" s="47" t="s">
        <v>121</v>
      </c>
      <c r="DJ3" s="47"/>
      <c r="DK3" s="47"/>
      <c r="DL3" s="47" t="s">
        <v>122</v>
      </c>
      <c r="DM3" s="47"/>
      <c r="DN3" s="47"/>
      <c r="DO3" s="47" t="s">
        <v>123</v>
      </c>
      <c r="DP3" s="47"/>
      <c r="DQ3" s="47"/>
      <c r="DR3" s="47" t="s">
        <v>124</v>
      </c>
      <c r="DS3" s="47"/>
      <c r="DT3" s="47"/>
      <c r="DU3" s="47" t="s">
        <v>125</v>
      </c>
      <c r="DV3" s="47"/>
      <c r="DW3" s="47"/>
      <c r="DX3" s="47" t="s">
        <v>126</v>
      </c>
      <c r="DY3" s="47"/>
      <c r="DZ3" s="47"/>
      <c r="EA3" s="47" t="s">
        <v>127</v>
      </c>
      <c r="EB3" s="47"/>
      <c r="EC3" s="47"/>
      <c r="ED3" s="47" t="s">
        <v>128</v>
      </c>
      <c r="EE3" s="47"/>
      <c r="EF3" s="47"/>
      <c r="EG3" s="47" t="s">
        <v>129</v>
      </c>
      <c r="EH3" s="47"/>
      <c r="EI3" s="47"/>
      <c r="EJ3" s="47" t="s">
        <v>130</v>
      </c>
      <c r="EK3" s="47"/>
      <c r="EL3" s="47"/>
      <c r="EM3" s="47" t="s">
        <v>131</v>
      </c>
      <c r="EN3" s="47"/>
      <c r="EO3" s="47"/>
      <c r="EP3" s="47" t="s">
        <v>132</v>
      </c>
      <c r="EQ3" s="47"/>
      <c r="ER3" s="47"/>
      <c r="ES3" s="47" t="s">
        <v>133</v>
      </c>
      <c r="ET3" s="47"/>
      <c r="EU3" s="47"/>
      <c r="EV3" s="47" t="s">
        <v>134</v>
      </c>
      <c r="EW3" s="47"/>
      <c r="EX3" s="47"/>
      <c r="EY3" s="47" t="s">
        <v>135</v>
      </c>
      <c r="EZ3" s="47"/>
      <c r="FA3" s="47"/>
      <c r="FB3" s="47" t="s">
        <v>136</v>
      </c>
      <c r="FC3" s="47"/>
      <c r="FD3" s="47"/>
      <c r="FE3" s="47" t="s">
        <v>137</v>
      </c>
      <c r="FF3" s="47"/>
      <c r="FG3" s="47"/>
      <c r="FH3" s="47" t="s">
        <v>138</v>
      </c>
      <c r="FI3" s="47"/>
      <c r="FJ3" s="47"/>
      <c r="FK3" s="47" t="s">
        <v>139</v>
      </c>
      <c r="FL3" s="47"/>
      <c r="FM3" s="47"/>
      <c r="FN3" s="47" t="s">
        <v>140</v>
      </c>
      <c r="FO3" s="47"/>
      <c r="FP3" s="47"/>
      <c r="FQ3" s="47" t="s">
        <v>141</v>
      </c>
      <c r="FR3" s="47"/>
      <c r="FS3" s="47"/>
      <c r="FT3" s="48" t="s">
        <v>142</v>
      </c>
      <c r="FU3" s="48"/>
      <c r="FV3" s="48"/>
      <c r="FW3" s="47" t="s">
        <v>143</v>
      </c>
      <c r="FX3" s="47"/>
      <c r="FY3" s="47"/>
      <c r="FZ3" s="47" t="s">
        <v>144</v>
      </c>
      <c r="GA3" s="47"/>
      <c r="GB3" s="47"/>
      <c r="GC3" s="47" t="s">
        <v>145</v>
      </c>
      <c r="GD3" s="47"/>
      <c r="GE3" s="47"/>
      <c r="GF3" s="47" t="s">
        <v>146</v>
      </c>
      <c r="GG3" s="47"/>
      <c r="GH3" s="47"/>
      <c r="GI3" s="47" t="s">
        <v>147</v>
      </c>
      <c r="GJ3" s="47"/>
      <c r="GK3" s="47"/>
      <c r="GL3" s="47" t="s">
        <v>148</v>
      </c>
      <c r="GM3" s="47"/>
      <c r="GN3" s="47"/>
      <c r="GO3" s="47" t="s">
        <v>149</v>
      </c>
      <c r="GP3" s="47"/>
      <c r="GQ3" s="47"/>
      <c r="GR3" s="47" t="s">
        <v>150</v>
      </c>
      <c r="GS3" s="47"/>
      <c r="GT3" s="47"/>
      <c r="GU3" s="47" t="s">
        <v>151</v>
      </c>
      <c r="GV3" s="47"/>
      <c r="GW3" s="47"/>
      <c r="GX3" s="47" t="s">
        <v>152</v>
      </c>
      <c r="GY3" s="47"/>
      <c r="GZ3" s="47"/>
      <c r="HA3" s="47" t="s">
        <v>153</v>
      </c>
      <c r="HB3" s="47"/>
      <c r="HC3" s="47"/>
    </row>
    <row r="4" spans="1:211" s="2" customFormat="1" ht="65.25" customHeight="1" x14ac:dyDescent="0.2">
      <c r="A4" s="36"/>
      <c r="B4" s="1" t="s">
        <v>24</v>
      </c>
      <c r="C4" s="1" t="s">
        <v>25</v>
      </c>
      <c r="D4" s="1" t="s">
        <v>23</v>
      </c>
      <c r="E4" s="1" t="s">
        <v>24</v>
      </c>
      <c r="F4" s="1" t="s">
        <v>25</v>
      </c>
      <c r="G4" s="1" t="s">
        <v>23</v>
      </c>
      <c r="H4" s="1" t="s">
        <v>24</v>
      </c>
      <c r="I4" s="1" t="s">
        <v>25</v>
      </c>
      <c r="J4" s="1" t="s">
        <v>23</v>
      </c>
      <c r="K4" s="1" t="s">
        <v>24</v>
      </c>
      <c r="L4" s="1" t="s">
        <v>25</v>
      </c>
      <c r="M4" s="1" t="s">
        <v>23</v>
      </c>
      <c r="N4" s="1" t="s">
        <v>24</v>
      </c>
      <c r="O4" s="1" t="s">
        <v>25</v>
      </c>
      <c r="P4" s="1" t="s">
        <v>23</v>
      </c>
      <c r="Q4" s="1" t="s">
        <v>24</v>
      </c>
      <c r="R4" s="1" t="s">
        <v>25</v>
      </c>
      <c r="S4" s="1" t="s">
        <v>23</v>
      </c>
      <c r="T4" s="1" t="s">
        <v>24</v>
      </c>
      <c r="U4" s="1" t="s">
        <v>25</v>
      </c>
      <c r="V4" s="1" t="s">
        <v>23</v>
      </c>
      <c r="W4" s="1" t="s">
        <v>24</v>
      </c>
      <c r="X4" s="1" t="s">
        <v>25</v>
      </c>
      <c r="Y4" s="1" t="s">
        <v>23</v>
      </c>
      <c r="Z4" s="1" t="s">
        <v>24</v>
      </c>
      <c r="AA4" s="1" t="s">
        <v>25</v>
      </c>
      <c r="AB4" s="1" t="s">
        <v>23</v>
      </c>
      <c r="AC4" s="1" t="s">
        <v>24</v>
      </c>
      <c r="AD4" s="1" t="s">
        <v>25</v>
      </c>
      <c r="AE4" s="1" t="s">
        <v>23</v>
      </c>
      <c r="AF4" s="1" t="s">
        <v>24</v>
      </c>
      <c r="AG4" s="1" t="s">
        <v>25</v>
      </c>
      <c r="AH4" s="1" t="s">
        <v>23</v>
      </c>
      <c r="AI4" s="1" t="s">
        <v>24</v>
      </c>
      <c r="AJ4" s="1" t="s">
        <v>25</v>
      </c>
      <c r="AK4" s="1" t="s">
        <v>23</v>
      </c>
      <c r="AL4" s="1" t="s">
        <v>24</v>
      </c>
      <c r="AM4" s="1" t="s">
        <v>25</v>
      </c>
      <c r="AN4" s="1" t="s">
        <v>23</v>
      </c>
      <c r="AO4" s="1" t="s">
        <v>24</v>
      </c>
      <c r="AP4" s="1" t="s">
        <v>25</v>
      </c>
      <c r="AQ4" s="1" t="s">
        <v>23</v>
      </c>
      <c r="AR4" s="1" t="s">
        <v>24</v>
      </c>
      <c r="AS4" s="1" t="s">
        <v>25</v>
      </c>
      <c r="AT4" s="1" t="s">
        <v>23</v>
      </c>
      <c r="AU4" s="1" t="s">
        <v>24</v>
      </c>
      <c r="AV4" s="1" t="s">
        <v>25</v>
      </c>
      <c r="AW4" s="1" t="s">
        <v>23</v>
      </c>
      <c r="AX4" s="1" t="s">
        <v>24</v>
      </c>
      <c r="AY4" s="1" t="s">
        <v>25</v>
      </c>
      <c r="AZ4" s="1" t="s">
        <v>23</v>
      </c>
      <c r="BA4" s="1" t="s">
        <v>24</v>
      </c>
      <c r="BB4" s="1" t="s">
        <v>25</v>
      </c>
      <c r="BC4" s="1" t="s">
        <v>23</v>
      </c>
      <c r="BD4" s="1" t="s">
        <v>24</v>
      </c>
      <c r="BE4" s="1" t="s">
        <v>25</v>
      </c>
      <c r="BF4" s="1" t="s">
        <v>23</v>
      </c>
      <c r="BG4" s="1" t="s">
        <v>24</v>
      </c>
      <c r="BH4" s="1" t="s">
        <v>25</v>
      </c>
      <c r="BI4" s="1" t="s">
        <v>23</v>
      </c>
      <c r="BJ4" s="1" t="s">
        <v>24</v>
      </c>
      <c r="BK4" s="1" t="s">
        <v>25</v>
      </c>
      <c r="BL4" s="1" t="s">
        <v>23</v>
      </c>
      <c r="BM4" s="1" t="s">
        <v>24</v>
      </c>
      <c r="BN4" s="1" t="s">
        <v>25</v>
      </c>
      <c r="BO4" s="1" t="s">
        <v>23</v>
      </c>
      <c r="BP4" s="1" t="s">
        <v>24</v>
      </c>
      <c r="BQ4" s="1" t="s">
        <v>25</v>
      </c>
      <c r="BR4" s="1" t="s">
        <v>23</v>
      </c>
      <c r="BS4" s="1" t="s">
        <v>24</v>
      </c>
      <c r="BT4" s="1" t="s">
        <v>25</v>
      </c>
      <c r="BU4" s="1" t="s">
        <v>23</v>
      </c>
      <c r="BV4" s="1" t="s">
        <v>24</v>
      </c>
      <c r="BW4" s="1" t="s">
        <v>25</v>
      </c>
      <c r="BX4" s="1" t="s">
        <v>23</v>
      </c>
      <c r="BY4" s="1" t="s">
        <v>24</v>
      </c>
      <c r="BZ4" s="1" t="s">
        <v>25</v>
      </c>
      <c r="CA4" s="1" t="s">
        <v>23</v>
      </c>
      <c r="CB4" s="1" t="s">
        <v>24</v>
      </c>
      <c r="CC4" s="1" t="s">
        <v>25</v>
      </c>
      <c r="CD4" s="1" t="s">
        <v>23</v>
      </c>
      <c r="CE4" s="1" t="s">
        <v>24</v>
      </c>
      <c r="CF4" s="1" t="s">
        <v>25</v>
      </c>
      <c r="CG4" s="1" t="s">
        <v>23</v>
      </c>
      <c r="CH4" s="1" t="s">
        <v>24</v>
      </c>
      <c r="CI4" s="1" t="s">
        <v>25</v>
      </c>
      <c r="CJ4" s="1" t="s">
        <v>23</v>
      </c>
      <c r="CK4" s="1" t="s">
        <v>24</v>
      </c>
      <c r="CL4" s="1" t="s">
        <v>25</v>
      </c>
      <c r="CM4" s="1" t="s">
        <v>23</v>
      </c>
      <c r="CN4" s="1" t="s">
        <v>24</v>
      </c>
      <c r="CO4" s="1" t="s">
        <v>25</v>
      </c>
      <c r="CP4" s="1" t="s">
        <v>23</v>
      </c>
      <c r="CQ4" s="1" t="s">
        <v>24</v>
      </c>
      <c r="CR4" s="1" t="s">
        <v>25</v>
      </c>
      <c r="CS4" s="1" t="s">
        <v>23</v>
      </c>
      <c r="CT4" s="1" t="s">
        <v>24</v>
      </c>
      <c r="CU4" s="1" t="s">
        <v>25</v>
      </c>
      <c r="CV4" s="1" t="s">
        <v>23</v>
      </c>
      <c r="CW4" s="1" t="s">
        <v>24</v>
      </c>
      <c r="CX4" s="1" t="s">
        <v>25</v>
      </c>
      <c r="CY4" s="1" t="s">
        <v>23</v>
      </c>
      <c r="CZ4" s="1" t="s">
        <v>24</v>
      </c>
      <c r="DA4" s="1" t="s">
        <v>25</v>
      </c>
      <c r="DB4" s="1" t="s">
        <v>23</v>
      </c>
      <c r="DC4" s="1" t="s">
        <v>24</v>
      </c>
      <c r="DD4" s="1" t="s">
        <v>25</v>
      </c>
      <c r="DE4" s="1" t="s">
        <v>23</v>
      </c>
      <c r="DF4" s="1" t="s">
        <v>24</v>
      </c>
      <c r="DG4" s="1" t="s">
        <v>25</v>
      </c>
      <c r="DH4" s="1" t="s">
        <v>23</v>
      </c>
      <c r="DI4" s="1" t="s">
        <v>24</v>
      </c>
      <c r="DJ4" s="1" t="s">
        <v>25</v>
      </c>
      <c r="DK4" s="1" t="s">
        <v>23</v>
      </c>
      <c r="DL4" s="1" t="s">
        <v>24</v>
      </c>
      <c r="DM4" s="1" t="s">
        <v>25</v>
      </c>
      <c r="DN4" s="1" t="s">
        <v>23</v>
      </c>
      <c r="DO4" s="1" t="s">
        <v>24</v>
      </c>
      <c r="DP4" s="1" t="s">
        <v>25</v>
      </c>
      <c r="DQ4" s="1" t="s">
        <v>23</v>
      </c>
      <c r="DR4" s="1" t="s">
        <v>24</v>
      </c>
      <c r="DS4" s="1" t="s">
        <v>25</v>
      </c>
      <c r="DT4" s="1" t="s">
        <v>23</v>
      </c>
      <c r="DU4" s="1" t="s">
        <v>24</v>
      </c>
      <c r="DV4" s="1" t="s">
        <v>25</v>
      </c>
      <c r="DW4" s="1" t="s">
        <v>23</v>
      </c>
      <c r="DX4" s="1" t="s">
        <v>24</v>
      </c>
      <c r="DY4" s="1" t="s">
        <v>25</v>
      </c>
      <c r="DZ4" s="1" t="s">
        <v>23</v>
      </c>
      <c r="EA4" s="1" t="s">
        <v>24</v>
      </c>
      <c r="EB4" s="1" t="s">
        <v>25</v>
      </c>
      <c r="EC4" s="1" t="s">
        <v>23</v>
      </c>
      <c r="ED4" s="1" t="s">
        <v>24</v>
      </c>
      <c r="EE4" s="1" t="s">
        <v>25</v>
      </c>
      <c r="EF4" s="1" t="s">
        <v>23</v>
      </c>
      <c r="EG4" s="1" t="s">
        <v>24</v>
      </c>
      <c r="EH4" s="1" t="s">
        <v>25</v>
      </c>
      <c r="EI4" s="1" t="s">
        <v>23</v>
      </c>
      <c r="EJ4" s="1" t="s">
        <v>24</v>
      </c>
      <c r="EK4" s="1" t="s">
        <v>25</v>
      </c>
      <c r="EL4" s="1" t="s">
        <v>23</v>
      </c>
      <c r="EM4" s="1" t="s">
        <v>24</v>
      </c>
      <c r="EN4" s="1" t="s">
        <v>25</v>
      </c>
      <c r="EO4" s="1" t="s">
        <v>23</v>
      </c>
      <c r="EP4" s="1" t="s">
        <v>24</v>
      </c>
      <c r="EQ4" s="1" t="s">
        <v>25</v>
      </c>
      <c r="ER4" s="1" t="s">
        <v>23</v>
      </c>
      <c r="ES4" s="1" t="s">
        <v>24</v>
      </c>
      <c r="ET4" s="1" t="s">
        <v>25</v>
      </c>
      <c r="EU4" s="1" t="s">
        <v>23</v>
      </c>
      <c r="EV4" s="1" t="s">
        <v>24</v>
      </c>
      <c r="EW4" s="1" t="s">
        <v>25</v>
      </c>
      <c r="EX4" s="1" t="s">
        <v>23</v>
      </c>
      <c r="EY4" s="1" t="s">
        <v>24</v>
      </c>
      <c r="EZ4" s="1" t="s">
        <v>25</v>
      </c>
      <c r="FA4" s="1" t="s">
        <v>23</v>
      </c>
      <c r="FB4" s="1" t="s">
        <v>24</v>
      </c>
      <c r="FC4" s="1" t="s">
        <v>25</v>
      </c>
      <c r="FD4" s="1" t="s">
        <v>23</v>
      </c>
      <c r="FE4" s="1" t="s">
        <v>24</v>
      </c>
      <c r="FF4" s="1" t="s">
        <v>25</v>
      </c>
      <c r="FG4" s="1" t="s">
        <v>23</v>
      </c>
      <c r="FH4" s="1" t="s">
        <v>24</v>
      </c>
      <c r="FI4" s="1" t="s">
        <v>25</v>
      </c>
      <c r="FJ4" s="1" t="s">
        <v>23</v>
      </c>
      <c r="FK4" s="1" t="s">
        <v>24</v>
      </c>
      <c r="FL4" s="1" t="s">
        <v>25</v>
      </c>
      <c r="FM4" s="1" t="s">
        <v>23</v>
      </c>
      <c r="FN4" s="1" t="s">
        <v>24</v>
      </c>
      <c r="FO4" s="1" t="s">
        <v>25</v>
      </c>
      <c r="FP4" s="1" t="s">
        <v>23</v>
      </c>
      <c r="FQ4" s="1" t="s">
        <v>24</v>
      </c>
      <c r="FR4" s="1" t="s">
        <v>25</v>
      </c>
      <c r="FS4" s="1" t="s">
        <v>23</v>
      </c>
      <c r="FT4" s="1" t="s">
        <v>24</v>
      </c>
      <c r="FU4" s="1" t="s">
        <v>25</v>
      </c>
      <c r="FV4" s="1" t="s">
        <v>23</v>
      </c>
      <c r="FW4" s="1" t="s">
        <v>24</v>
      </c>
      <c r="FX4" s="1" t="s">
        <v>25</v>
      </c>
      <c r="FY4" s="1" t="s">
        <v>23</v>
      </c>
      <c r="FZ4" s="1" t="s">
        <v>24</v>
      </c>
      <c r="GA4" s="1" t="s">
        <v>25</v>
      </c>
      <c r="GB4" s="1" t="s">
        <v>23</v>
      </c>
      <c r="GC4" s="1" t="s">
        <v>24</v>
      </c>
      <c r="GD4" s="1" t="s">
        <v>25</v>
      </c>
      <c r="GE4" s="1" t="s">
        <v>23</v>
      </c>
      <c r="GF4" s="1" t="s">
        <v>24</v>
      </c>
      <c r="GG4" s="1" t="s">
        <v>25</v>
      </c>
      <c r="GH4" s="1" t="s">
        <v>23</v>
      </c>
      <c r="GI4" s="1" t="s">
        <v>24</v>
      </c>
      <c r="GJ4" s="1" t="s">
        <v>25</v>
      </c>
      <c r="GK4" s="1" t="s">
        <v>23</v>
      </c>
      <c r="GL4" s="1" t="s">
        <v>24</v>
      </c>
      <c r="GM4" s="1" t="s">
        <v>25</v>
      </c>
      <c r="GN4" s="1" t="s">
        <v>23</v>
      </c>
      <c r="GO4" s="1" t="s">
        <v>24</v>
      </c>
      <c r="GP4" s="1" t="s">
        <v>25</v>
      </c>
      <c r="GQ4" s="1" t="s">
        <v>23</v>
      </c>
      <c r="GR4" s="1" t="s">
        <v>24</v>
      </c>
      <c r="GS4" s="1" t="s">
        <v>25</v>
      </c>
      <c r="GT4" s="1" t="s">
        <v>23</v>
      </c>
      <c r="GU4" s="1" t="s">
        <v>24</v>
      </c>
      <c r="GV4" s="1" t="s">
        <v>25</v>
      </c>
      <c r="GW4" s="1" t="s">
        <v>23</v>
      </c>
      <c r="GX4" s="1" t="s">
        <v>24</v>
      </c>
      <c r="GY4" s="1" t="s">
        <v>25</v>
      </c>
      <c r="GZ4" s="1" t="s">
        <v>23</v>
      </c>
      <c r="HA4" s="1" t="s">
        <v>24</v>
      </c>
      <c r="HB4" s="1" t="s">
        <v>25</v>
      </c>
      <c r="HC4" s="1" t="s">
        <v>23</v>
      </c>
    </row>
    <row r="5" spans="1:211" s="2" customFormat="1" x14ac:dyDescent="0.2">
      <c r="A5" s="18" t="s">
        <v>35</v>
      </c>
      <c r="B5" s="19">
        <f>SUM(B6:B17)</f>
        <v>2217479.4513599998</v>
      </c>
      <c r="C5" s="19">
        <f t="shared" ref="C5:BN5" si="0">SUM(C6:C17)</f>
        <v>3051929.9419</v>
      </c>
      <c r="D5" s="19">
        <f t="shared" si="0"/>
        <v>2791368.9803599995</v>
      </c>
      <c r="E5" s="19">
        <f t="shared" si="0"/>
        <v>16734.8</v>
      </c>
      <c r="F5" s="19">
        <f t="shared" si="0"/>
        <v>16734.8</v>
      </c>
      <c r="G5" s="19">
        <f t="shared" si="0"/>
        <v>15939.30271</v>
      </c>
      <c r="H5" s="19">
        <f t="shared" si="0"/>
        <v>94.422539999999998</v>
      </c>
      <c r="I5" s="19">
        <f t="shared" si="0"/>
        <v>94.422539999999998</v>
      </c>
      <c r="J5" s="19">
        <f t="shared" si="0"/>
        <v>94.422539999999998</v>
      </c>
      <c r="K5" s="19">
        <f t="shared" si="0"/>
        <v>1746.20541</v>
      </c>
      <c r="L5" s="19">
        <f t="shared" si="0"/>
        <v>1746.20541</v>
      </c>
      <c r="M5" s="19">
        <f t="shared" si="0"/>
        <v>1746.20541</v>
      </c>
      <c r="N5" s="19">
        <f t="shared" si="0"/>
        <v>27355.299000000003</v>
      </c>
      <c r="O5" s="19">
        <f t="shared" si="0"/>
        <v>27355.299000000003</v>
      </c>
      <c r="P5" s="19">
        <f t="shared" si="0"/>
        <v>26980.119849999995</v>
      </c>
      <c r="Q5" s="19">
        <f t="shared" si="0"/>
        <v>15000</v>
      </c>
      <c r="R5" s="19">
        <f t="shared" si="0"/>
        <v>18322.525000000001</v>
      </c>
      <c r="S5" s="19">
        <f t="shared" si="0"/>
        <v>18322.525000000001</v>
      </c>
      <c r="T5" s="19">
        <f t="shared" si="0"/>
        <v>0</v>
      </c>
      <c r="U5" s="19">
        <f t="shared" si="0"/>
        <v>5985.6530000000002</v>
      </c>
      <c r="V5" s="19">
        <f t="shared" si="0"/>
        <v>5944.8307000000004</v>
      </c>
      <c r="W5" s="19">
        <f t="shared" si="0"/>
        <v>0</v>
      </c>
      <c r="X5" s="19">
        <f t="shared" si="0"/>
        <v>0</v>
      </c>
      <c r="Y5" s="19">
        <f t="shared" si="0"/>
        <v>0</v>
      </c>
      <c r="Z5" s="19">
        <f t="shared" si="0"/>
        <v>0</v>
      </c>
      <c r="AA5" s="19">
        <f t="shared" si="0"/>
        <v>0</v>
      </c>
      <c r="AB5" s="19">
        <f t="shared" si="0"/>
        <v>0</v>
      </c>
      <c r="AC5" s="19">
        <f t="shared" si="0"/>
        <v>0</v>
      </c>
      <c r="AD5" s="19">
        <f t="shared" si="0"/>
        <v>198717.97766999999</v>
      </c>
      <c r="AE5" s="19">
        <f t="shared" si="0"/>
        <v>104293.07548</v>
      </c>
      <c r="AF5" s="19">
        <f t="shared" si="0"/>
        <v>0</v>
      </c>
      <c r="AG5" s="19">
        <f t="shared" si="0"/>
        <v>2965.7</v>
      </c>
      <c r="AH5" s="19">
        <f t="shared" si="0"/>
        <v>0</v>
      </c>
      <c r="AI5" s="19">
        <f t="shared" si="0"/>
        <v>0</v>
      </c>
      <c r="AJ5" s="19">
        <f t="shared" si="0"/>
        <v>33839.992839999992</v>
      </c>
      <c r="AK5" s="19">
        <f t="shared" si="0"/>
        <v>33086.253619999996</v>
      </c>
      <c r="AL5" s="19">
        <f t="shared" si="0"/>
        <v>1860</v>
      </c>
      <c r="AM5" s="19">
        <f t="shared" si="0"/>
        <v>1847.444</v>
      </c>
      <c r="AN5" s="19">
        <f t="shared" si="0"/>
        <v>1847.444</v>
      </c>
      <c r="AO5" s="19">
        <f t="shared" si="0"/>
        <v>0</v>
      </c>
      <c r="AP5" s="19">
        <f t="shared" si="0"/>
        <v>100429.1176</v>
      </c>
      <c r="AQ5" s="19">
        <f t="shared" si="0"/>
        <v>29222.868350000001</v>
      </c>
      <c r="AR5" s="19">
        <f t="shared" si="0"/>
        <v>0</v>
      </c>
      <c r="AS5" s="19">
        <f t="shared" si="0"/>
        <v>6818.9167900000002</v>
      </c>
      <c r="AT5" s="19">
        <f t="shared" si="0"/>
        <v>6818.9167900000002</v>
      </c>
      <c r="AU5" s="19">
        <f t="shared" si="0"/>
        <v>0</v>
      </c>
      <c r="AV5" s="19">
        <f t="shared" si="0"/>
        <v>0</v>
      </c>
      <c r="AW5" s="19">
        <f t="shared" si="0"/>
        <v>0</v>
      </c>
      <c r="AX5" s="19">
        <f t="shared" si="0"/>
        <v>10434.6</v>
      </c>
      <c r="AY5" s="19">
        <f t="shared" si="0"/>
        <v>10434.6</v>
      </c>
      <c r="AZ5" s="19">
        <f t="shared" si="0"/>
        <v>10434.6</v>
      </c>
      <c r="BA5" s="19">
        <f t="shared" si="0"/>
        <v>7500</v>
      </c>
      <c r="BB5" s="19">
        <f t="shared" si="0"/>
        <v>18177.678339999999</v>
      </c>
      <c r="BC5" s="19">
        <f t="shared" si="0"/>
        <v>9555.4634999999998</v>
      </c>
      <c r="BD5" s="19">
        <f t="shared" si="0"/>
        <v>31744.064000000002</v>
      </c>
      <c r="BE5" s="19">
        <f t="shared" si="0"/>
        <v>41812.488000000005</v>
      </c>
      <c r="BF5" s="19">
        <f t="shared" si="0"/>
        <v>41236.114829999999</v>
      </c>
      <c r="BG5" s="19">
        <f t="shared" si="0"/>
        <v>0</v>
      </c>
      <c r="BH5" s="19">
        <f t="shared" si="0"/>
        <v>0</v>
      </c>
      <c r="BI5" s="19">
        <f t="shared" si="0"/>
        <v>0</v>
      </c>
      <c r="BJ5" s="19">
        <f t="shared" si="0"/>
        <v>8747.4</v>
      </c>
      <c r="BK5" s="19">
        <f t="shared" si="0"/>
        <v>8747.4</v>
      </c>
      <c r="BL5" s="19">
        <f t="shared" si="0"/>
        <v>8747.4</v>
      </c>
      <c r="BM5" s="19">
        <f t="shared" si="0"/>
        <v>276677.89299999998</v>
      </c>
      <c r="BN5" s="19">
        <f t="shared" si="0"/>
        <v>0</v>
      </c>
      <c r="BO5" s="19">
        <f t="shared" ref="BO5:EC5" si="1">SUM(BO6:BO17)</f>
        <v>0</v>
      </c>
      <c r="BP5" s="19">
        <f t="shared" si="1"/>
        <v>0</v>
      </c>
      <c r="BQ5" s="19">
        <f t="shared" si="1"/>
        <v>0</v>
      </c>
      <c r="BR5" s="19">
        <f t="shared" si="1"/>
        <v>0</v>
      </c>
      <c r="BS5" s="19">
        <f t="shared" si="1"/>
        <v>217158.74600000001</v>
      </c>
      <c r="BT5" s="19">
        <f t="shared" si="1"/>
        <v>656863.62000000011</v>
      </c>
      <c r="BU5" s="19">
        <f t="shared" si="1"/>
        <v>656863.62000000011</v>
      </c>
      <c r="BV5" s="19">
        <f t="shared" si="1"/>
        <v>0</v>
      </c>
      <c r="BW5" s="19">
        <f t="shared" si="1"/>
        <v>5149.5648499999998</v>
      </c>
      <c r="BX5" s="19">
        <f t="shared" si="1"/>
        <v>0</v>
      </c>
      <c r="BY5" s="19">
        <f t="shared" si="1"/>
        <v>0</v>
      </c>
      <c r="BZ5" s="19">
        <f t="shared" si="1"/>
        <v>0</v>
      </c>
      <c r="CA5" s="19">
        <f t="shared" si="1"/>
        <v>0</v>
      </c>
      <c r="CB5" s="19">
        <f t="shared" si="1"/>
        <v>0</v>
      </c>
      <c r="CC5" s="19">
        <f t="shared" si="1"/>
        <v>0</v>
      </c>
      <c r="CD5" s="19">
        <f t="shared" si="1"/>
        <v>0</v>
      </c>
      <c r="CE5" s="19">
        <f t="shared" si="1"/>
        <v>53017.316159999995</v>
      </c>
      <c r="CF5" s="19">
        <f t="shared" si="1"/>
        <v>19177.32332</v>
      </c>
      <c r="CG5" s="19">
        <f t="shared" si="1"/>
        <v>19177.32332</v>
      </c>
      <c r="CH5" s="19">
        <f t="shared" si="1"/>
        <v>27380.19</v>
      </c>
      <c r="CI5" s="19">
        <f t="shared" si="1"/>
        <v>36814.399149999997</v>
      </c>
      <c r="CJ5" s="19">
        <f t="shared" si="1"/>
        <v>35701.47683</v>
      </c>
      <c r="CK5" s="19">
        <f t="shared" si="1"/>
        <v>0</v>
      </c>
      <c r="CL5" s="19">
        <f t="shared" si="1"/>
        <v>88899.16</v>
      </c>
      <c r="CM5" s="19">
        <f t="shared" si="1"/>
        <v>88899.16</v>
      </c>
      <c r="CN5" s="19">
        <f t="shared" si="1"/>
        <v>142.59404000000001</v>
      </c>
      <c r="CO5" s="19">
        <f t="shared" si="1"/>
        <v>44.417059999999999</v>
      </c>
      <c r="CP5" s="19">
        <f t="shared" si="1"/>
        <v>37.313629999999996</v>
      </c>
      <c r="CQ5" s="19">
        <f t="shared" si="1"/>
        <v>0</v>
      </c>
      <c r="CR5" s="19">
        <f t="shared" si="1"/>
        <v>4237.33068</v>
      </c>
      <c r="CS5" s="19">
        <f t="shared" si="1"/>
        <v>4074.4690299999997</v>
      </c>
      <c r="CT5" s="19">
        <f t="shared" si="1"/>
        <v>0</v>
      </c>
      <c r="CU5" s="19">
        <f t="shared" si="1"/>
        <v>6427.4495099999995</v>
      </c>
      <c r="CV5" s="19">
        <f t="shared" si="1"/>
        <v>6427.4495099999995</v>
      </c>
      <c r="CW5" s="19">
        <f t="shared" si="1"/>
        <v>0</v>
      </c>
      <c r="CX5" s="19">
        <f t="shared" si="1"/>
        <v>989.97050000000002</v>
      </c>
      <c r="CY5" s="19">
        <f t="shared" si="1"/>
        <v>989.97050000000002</v>
      </c>
      <c r="CZ5" s="19">
        <f t="shared" si="1"/>
        <v>0</v>
      </c>
      <c r="DA5" s="19">
        <f t="shared" si="1"/>
        <v>9600</v>
      </c>
      <c r="DB5" s="19">
        <f t="shared" si="1"/>
        <v>9600</v>
      </c>
      <c r="DC5" s="19">
        <f t="shared" si="1"/>
        <v>0</v>
      </c>
      <c r="DD5" s="19">
        <f t="shared" si="1"/>
        <v>1745.7</v>
      </c>
      <c r="DE5" s="19">
        <f t="shared" si="1"/>
        <v>1741.4048700000001</v>
      </c>
      <c r="DF5" s="19">
        <f t="shared" si="1"/>
        <v>0</v>
      </c>
      <c r="DG5" s="19">
        <f t="shared" si="1"/>
        <v>0</v>
      </c>
      <c r="DH5" s="19">
        <f t="shared" si="1"/>
        <v>0</v>
      </c>
      <c r="DI5" s="19">
        <f t="shared" si="1"/>
        <v>0</v>
      </c>
      <c r="DJ5" s="19">
        <f t="shared" si="1"/>
        <v>4479.4125200000008</v>
      </c>
      <c r="DK5" s="19">
        <f t="shared" si="1"/>
        <v>4462.8663300000007</v>
      </c>
      <c r="DL5" s="19">
        <f t="shared" si="1"/>
        <v>0</v>
      </c>
      <c r="DM5" s="19">
        <f t="shared" si="1"/>
        <v>0</v>
      </c>
      <c r="DN5" s="19">
        <f t="shared" si="1"/>
        <v>0</v>
      </c>
      <c r="DO5" s="19">
        <f t="shared" si="1"/>
        <v>0</v>
      </c>
      <c r="DP5" s="19">
        <f t="shared" si="1"/>
        <v>7486.732</v>
      </c>
      <c r="DQ5" s="19">
        <f t="shared" si="1"/>
        <v>7486.732</v>
      </c>
      <c r="DR5" s="19">
        <f t="shared" si="1"/>
        <v>0</v>
      </c>
      <c r="DS5" s="19">
        <f t="shared" si="1"/>
        <v>7547.2122999999992</v>
      </c>
      <c r="DT5" s="19">
        <f t="shared" si="1"/>
        <v>7547.2122999999992</v>
      </c>
      <c r="DU5" s="19">
        <f t="shared" si="1"/>
        <v>3501</v>
      </c>
      <c r="DV5" s="19">
        <f t="shared" si="1"/>
        <v>0</v>
      </c>
      <c r="DW5" s="19">
        <f t="shared" si="1"/>
        <v>0</v>
      </c>
      <c r="DX5" s="19">
        <f t="shared" si="1"/>
        <v>0</v>
      </c>
      <c r="DY5" s="19">
        <f t="shared" si="1"/>
        <v>0</v>
      </c>
      <c r="DZ5" s="19">
        <f t="shared" si="1"/>
        <v>0</v>
      </c>
      <c r="EA5" s="19">
        <f t="shared" si="1"/>
        <v>0</v>
      </c>
      <c r="EB5" s="19">
        <f t="shared" si="1"/>
        <v>0</v>
      </c>
      <c r="EC5" s="19">
        <f t="shared" si="1"/>
        <v>0</v>
      </c>
      <c r="ED5" s="19">
        <f t="shared" ref="ED5:GO5" si="2">SUM(ED6:ED17)</f>
        <v>0</v>
      </c>
      <c r="EE5" s="19">
        <f t="shared" si="2"/>
        <v>20000</v>
      </c>
      <c r="EF5" s="19">
        <f t="shared" si="2"/>
        <v>10465.02578</v>
      </c>
      <c r="EG5" s="19">
        <f t="shared" si="2"/>
        <v>0</v>
      </c>
      <c r="EH5" s="19">
        <f t="shared" si="2"/>
        <v>0</v>
      </c>
      <c r="EI5" s="19">
        <f t="shared" si="2"/>
        <v>0</v>
      </c>
      <c r="EJ5" s="19">
        <f t="shared" si="2"/>
        <v>0</v>
      </c>
      <c r="EK5" s="19">
        <f t="shared" si="2"/>
        <v>0</v>
      </c>
      <c r="EL5" s="19">
        <f t="shared" si="2"/>
        <v>0</v>
      </c>
      <c r="EM5" s="19">
        <f t="shared" si="2"/>
        <v>58114</v>
      </c>
      <c r="EN5" s="19">
        <f t="shared" si="2"/>
        <v>80242.306199999992</v>
      </c>
      <c r="EO5" s="19">
        <f t="shared" si="2"/>
        <v>80242.306199999992</v>
      </c>
      <c r="EP5" s="19">
        <f t="shared" si="2"/>
        <v>94145.5</v>
      </c>
      <c r="EQ5" s="19">
        <f t="shared" si="2"/>
        <v>0</v>
      </c>
      <c r="ER5" s="19">
        <f t="shared" si="2"/>
        <v>0</v>
      </c>
      <c r="ES5" s="19">
        <f t="shared" si="2"/>
        <v>2520.2249999999999</v>
      </c>
      <c r="ET5" s="19">
        <f t="shared" si="2"/>
        <v>2520.1999999999998</v>
      </c>
      <c r="EU5" s="19">
        <f t="shared" si="2"/>
        <v>2520.1999999999998</v>
      </c>
      <c r="EV5" s="19">
        <f t="shared" si="2"/>
        <v>340682.375</v>
      </c>
      <c r="EW5" s="19">
        <f t="shared" si="2"/>
        <v>340682.4</v>
      </c>
      <c r="EX5" s="19">
        <f t="shared" si="2"/>
        <v>340682.4</v>
      </c>
      <c r="EY5" s="19">
        <f t="shared" si="2"/>
        <v>247500</v>
      </c>
      <c r="EZ5" s="19">
        <f t="shared" si="2"/>
        <v>0</v>
      </c>
      <c r="FA5" s="19">
        <f t="shared" si="2"/>
        <v>0</v>
      </c>
      <c r="FB5" s="19">
        <f t="shared" si="2"/>
        <v>252829.8</v>
      </c>
      <c r="FC5" s="19">
        <f t="shared" si="2"/>
        <v>282277.03934999998</v>
      </c>
      <c r="FD5" s="19">
        <f t="shared" si="2"/>
        <v>282068.62478000001</v>
      </c>
      <c r="FE5" s="19">
        <f t="shared" si="2"/>
        <v>201039.13199999998</v>
      </c>
      <c r="FF5" s="19">
        <f t="shared" si="2"/>
        <v>179198.79820000002</v>
      </c>
      <c r="FG5" s="19">
        <f t="shared" si="2"/>
        <v>179198.79820000002</v>
      </c>
      <c r="FH5" s="19">
        <f t="shared" si="2"/>
        <v>0</v>
      </c>
      <c r="FI5" s="19">
        <f t="shared" si="2"/>
        <v>21840.3338</v>
      </c>
      <c r="FJ5" s="19">
        <f t="shared" si="2"/>
        <v>535.35730000000001</v>
      </c>
      <c r="FK5" s="19">
        <f t="shared" si="2"/>
        <v>0</v>
      </c>
      <c r="FL5" s="19">
        <f t="shared" si="2"/>
        <v>148082.49750999999</v>
      </c>
      <c r="FM5" s="19">
        <f t="shared" si="2"/>
        <v>146642.73316999999</v>
      </c>
      <c r="FN5" s="19">
        <f t="shared" si="2"/>
        <v>15928.6405</v>
      </c>
      <c r="FO5" s="19">
        <f t="shared" si="2"/>
        <v>15928.6405</v>
      </c>
      <c r="FP5" s="19">
        <f t="shared" si="2"/>
        <v>15928.6405</v>
      </c>
      <c r="FQ5" s="19">
        <f t="shared" si="2"/>
        <v>0</v>
      </c>
      <c r="FR5" s="19">
        <f t="shared" si="2"/>
        <v>0</v>
      </c>
      <c r="FS5" s="19">
        <f t="shared" si="2"/>
        <v>0</v>
      </c>
      <c r="FT5" s="19">
        <f t="shared" si="2"/>
        <v>24535.8</v>
      </c>
      <c r="FU5" s="19">
        <f t="shared" si="2"/>
        <v>0</v>
      </c>
      <c r="FV5" s="19">
        <f t="shared" si="2"/>
        <v>0</v>
      </c>
      <c r="FW5" s="19">
        <f t="shared" si="2"/>
        <v>0</v>
      </c>
      <c r="FX5" s="19">
        <f t="shared" si="2"/>
        <v>0</v>
      </c>
      <c r="FY5" s="19">
        <f t="shared" si="2"/>
        <v>0</v>
      </c>
      <c r="FZ5" s="19">
        <f t="shared" si="2"/>
        <v>0</v>
      </c>
      <c r="GA5" s="19">
        <f t="shared" si="2"/>
        <v>0</v>
      </c>
      <c r="GB5" s="19">
        <f t="shared" si="2"/>
        <v>0</v>
      </c>
      <c r="GC5" s="19">
        <f t="shared" si="2"/>
        <v>0</v>
      </c>
      <c r="GD5" s="19">
        <f t="shared" si="2"/>
        <v>0</v>
      </c>
      <c r="GE5" s="19">
        <f t="shared" si="2"/>
        <v>0</v>
      </c>
      <c r="GF5" s="19">
        <f t="shared" si="2"/>
        <v>0</v>
      </c>
      <c r="GG5" s="19">
        <f t="shared" si="2"/>
        <v>24048.398999999998</v>
      </c>
      <c r="GH5" s="19">
        <f t="shared" si="2"/>
        <v>20171.626100000001</v>
      </c>
      <c r="GI5" s="19">
        <f t="shared" si="2"/>
        <v>0</v>
      </c>
      <c r="GJ5" s="19">
        <f t="shared" si="2"/>
        <v>303217.16045999998</v>
      </c>
      <c r="GK5" s="19">
        <f t="shared" si="2"/>
        <v>270671.47206</v>
      </c>
      <c r="GL5" s="19">
        <f t="shared" si="2"/>
        <v>0</v>
      </c>
      <c r="GM5" s="19">
        <f t="shared" si="2"/>
        <v>10084.598619999999</v>
      </c>
      <c r="GN5" s="19">
        <f t="shared" si="2"/>
        <v>8994.0911599999999</v>
      </c>
      <c r="GO5" s="19">
        <f t="shared" si="2"/>
        <v>0</v>
      </c>
      <c r="GP5" s="19">
        <f t="shared" ref="GP5:HC5" si="3">SUM(GP6:GP17)</f>
        <v>0</v>
      </c>
      <c r="GQ5" s="19">
        <f t="shared" si="3"/>
        <v>0</v>
      </c>
      <c r="GR5" s="19">
        <f t="shared" si="3"/>
        <v>277689.31</v>
      </c>
      <c r="GS5" s="19">
        <f t="shared" si="3"/>
        <v>275137.0221</v>
      </c>
      <c r="GT5" s="19">
        <f t="shared" si="3"/>
        <v>271191.12998000003</v>
      </c>
      <c r="GU5" s="19">
        <f t="shared" si="3"/>
        <v>600</v>
      </c>
      <c r="GV5" s="19">
        <f t="shared" si="3"/>
        <v>400</v>
      </c>
      <c r="GW5" s="19">
        <f t="shared" si="3"/>
        <v>0</v>
      </c>
      <c r="GX5" s="19">
        <f t="shared" si="3"/>
        <v>2488.74811</v>
      </c>
      <c r="GY5" s="19">
        <f t="shared" si="3"/>
        <v>4416.6434799999997</v>
      </c>
      <c r="GZ5" s="19">
        <f t="shared" si="3"/>
        <v>4416.6434300000001</v>
      </c>
      <c r="HA5" s="19">
        <f t="shared" si="3"/>
        <v>311.39060000000001</v>
      </c>
      <c r="HB5" s="19">
        <f t="shared" si="3"/>
        <v>361.39060000000001</v>
      </c>
      <c r="HC5" s="19">
        <f t="shared" si="3"/>
        <v>361.39060000000001</v>
      </c>
    </row>
    <row r="6" spans="1:211" s="7" customFormat="1" x14ac:dyDescent="0.2">
      <c r="A6" s="20" t="s">
        <v>2</v>
      </c>
      <c r="B6" s="21">
        <f>E6+H6+K6+N6+Q6+T6+W6+Z6+AC6+AF6+AI6+AL6+AO6+AR6+AU6+AX6+BA6+BD6+BG6+BJ6+BM6+BP6+BS6+BV6+BY6+CB6+CE6+CH6+CK6+CN6+CQ6+CT6+CW6+CZ6+DC6+DF6+DI6+DL6+DO6+DR6+DU6+DX6+EA6+ED6+EG6+EJ6+EM6+EP6+ES6+EV6+EY6+FB6+FE6+FH6+FK6+FN6+FQ6+FT6+FW6+FZ6+GC6+GF6+GI6+GL6+GO6+GR6+GU6+GX6+HA6</f>
        <v>64014.021330000003</v>
      </c>
      <c r="C6" s="21">
        <f t="shared" ref="C6:D17" si="4">F6+I6+L6+O6+R6+U6+X6+AA6+AD6+AG6+AJ6+AM6+AP6+AS6+AV6+AY6+BB6+BE6+BH6+BK6+BN6+BQ6+BT6+BW6+BZ6+CC6+CF6+CI6+CL6+CO6+CR6+CU6+CX6+DA6+DD6+DG6+DJ6+DM6+DP6+DS6+DV6+DY6+EB6+EE6+EH6+EK6+EN6+EQ6+ET6+EW6+EZ6+FC6+FF6+FI6+FL6+FO6+FR6+FU6+FX6+GA6+GD6+GG6+GJ6+GM6+GP6+GS6+GV6+GY6+HB6</f>
        <v>138594.40925</v>
      </c>
      <c r="D6" s="21">
        <f t="shared" si="4"/>
        <v>132298.61184</v>
      </c>
      <c r="E6" s="22">
        <v>1764.4</v>
      </c>
      <c r="F6" s="22">
        <v>1764.4</v>
      </c>
      <c r="G6" s="22">
        <v>1506.8443</v>
      </c>
      <c r="H6" s="22">
        <v>0</v>
      </c>
      <c r="I6" s="22">
        <v>0</v>
      </c>
      <c r="J6" s="22">
        <v>0</v>
      </c>
      <c r="K6" s="22">
        <v>0</v>
      </c>
      <c r="L6" s="22">
        <v>0</v>
      </c>
      <c r="M6" s="22">
        <v>0</v>
      </c>
      <c r="N6" s="22">
        <v>3723.864</v>
      </c>
      <c r="O6" s="22">
        <v>3723.864</v>
      </c>
      <c r="P6" s="22">
        <v>3723.864</v>
      </c>
      <c r="Q6" s="22">
        <v>7964.7060999999994</v>
      </c>
      <c r="R6" s="22">
        <v>7964.7060999999994</v>
      </c>
      <c r="S6" s="22">
        <v>7964.7060999999994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0</v>
      </c>
      <c r="AB6" s="22">
        <v>0</v>
      </c>
      <c r="AC6" s="22">
        <v>0</v>
      </c>
      <c r="AD6" s="22">
        <v>0</v>
      </c>
      <c r="AE6" s="22">
        <v>0</v>
      </c>
      <c r="AF6" s="22">
        <v>0</v>
      </c>
      <c r="AG6" s="22">
        <v>2965.7</v>
      </c>
      <c r="AH6" s="22">
        <v>0</v>
      </c>
      <c r="AI6" s="22">
        <v>0</v>
      </c>
      <c r="AJ6" s="22">
        <v>2415.8227599999996</v>
      </c>
      <c r="AK6" s="22">
        <v>2329.6315199999999</v>
      </c>
      <c r="AL6" s="22">
        <v>0</v>
      </c>
      <c r="AM6" s="22">
        <v>0</v>
      </c>
      <c r="AN6" s="22">
        <v>0</v>
      </c>
      <c r="AO6" s="22">
        <v>0</v>
      </c>
      <c r="AP6" s="22">
        <v>0</v>
      </c>
      <c r="AQ6" s="22">
        <v>0</v>
      </c>
      <c r="AR6" s="22">
        <v>0</v>
      </c>
      <c r="AS6" s="22">
        <v>0</v>
      </c>
      <c r="AT6" s="22">
        <v>0</v>
      </c>
      <c r="AU6" s="22">
        <v>0</v>
      </c>
      <c r="AV6" s="22">
        <v>0</v>
      </c>
      <c r="AW6" s="22">
        <v>0</v>
      </c>
      <c r="AX6" s="22">
        <v>0</v>
      </c>
      <c r="AY6" s="22">
        <v>0</v>
      </c>
      <c r="AZ6" s="22">
        <v>0</v>
      </c>
      <c r="BA6" s="22">
        <v>0</v>
      </c>
      <c r="BB6" s="22">
        <v>0</v>
      </c>
      <c r="BC6" s="22">
        <v>0</v>
      </c>
      <c r="BD6" s="22">
        <v>3126.645</v>
      </c>
      <c r="BE6" s="22">
        <v>1907.54</v>
      </c>
      <c r="BF6" s="22">
        <v>1907.54</v>
      </c>
      <c r="BG6" s="22">
        <v>0</v>
      </c>
      <c r="BH6" s="22">
        <v>0</v>
      </c>
      <c r="BI6" s="22">
        <v>0</v>
      </c>
      <c r="BJ6" s="22">
        <v>0</v>
      </c>
      <c r="BK6" s="22">
        <v>0</v>
      </c>
      <c r="BL6" s="22">
        <v>0</v>
      </c>
      <c r="BM6" s="22">
        <v>0</v>
      </c>
      <c r="BN6" s="22">
        <v>0</v>
      </c>
      <c r="BO6" s="22">
        <v>0</v>
      </c>
      <c r="BP6" s="22">
        <v>0</v>
      </c>
      <c r="BQ6" s="22">
        <v>0</v>
      </c>
      <c r="BR6" s="22">
        <v>0</v>
      </c>
      <c r="BS6" s="22">
        <v>5526.2330000000002</v>
      </c>
      <c r="BT6" s="22">
        <v>42485.815000000002</v>
      </c>
      <c r="BU6" s="22">
        <v>42485.815000000002</v>
      </c>
      <c r="BV6" s="22">
        <v>0</v>
      </c>
      <c r="BW6" s="22">
        <v>0</v>
      </c>
      <c r="BX6" s="22">
        <v>0</v>
      </c>
      <c r="BY6" s="22">
        <v>0</v>
      </c>
      <c r="BZ6" s="22">
        <v>0</v>
      </c>
      <c r="CA6" s="22">
        <v>0</v>
      </c>
      <c r="CB6" s="22">
        <v>0</v>
      </c>
      <c r="CC6" s="22">
        <v>0</v>
      </c>
      <c r="CD6" s="22">
        <v>0</v>
      </c>
      <c r="CE6" s="22">
        <v>3584.75306</v>
      </c>
      <c r="CF6" s="22">
        <v>1168.9303</v>
      </c>
      <c r="CG6" s="22">
        <v>1168.9303</v>
      </c>
      <c r="CH6" s="22">
        <v>4232.2888800000001</v>
      </c>
      <c r="CI6" s="22">
        <v>4232.2888800000001</v>
      </c>
      <c r="CJ6" s="22">
        <v>4232.2888800000001</v>
      </c>
      <c r="CK6" s="22">
        <v>0</v>
      </c>
      <c r="CL6" s="22">
        <v>0</v>
      </c>
      <c r="CM6" s="22">
        <v>0</v>
      </c>
      <c r="CN6" s="22">
        <v>14.093249999999999</v>
      </c>
      <c r="CO6" s="22">
        <v>4.3899499999999998</v>
      </c>
      <c r="CP6" s="22">
        <v>4.3899499999999998</v>
      </c>
      <c r="CQ6" s="22">
        <v>0</v>
      </c>
      <c r="CR6" s="22">
        <v>0</v>
      </c>
      <c r="CS6" s="22">
        <v>0</v>
      </c>
      <c r="CT6" s="22">
        <v>0</v>
      </c>
      <c r="CU6" s="22">
        <v>0</v>
      </c>
      <c r="CV6" s="22">
        <v>0</v>
      </c>
      <c r="CW6" s="22">
        <v>0</v>
      </c>
      <c r="CX6" s="22">
        <v>0</v>
      </c>
      <c r="CY6" s="22">
        <v>0</v>
      </c>
      <c r="CZ6" s="22">
        <v>0</v>
      </c>
      <c r="DA6" s="22">
        <v>0</v>
      </c>
      <c r="DB6" s="22">
        <v>0</v>
      </c>
      <c r="DC6" s="22">
        <v>0</v>
      </c>
      <c r="DD6" s="22">
        <v>0</v>
      </c>
      <c r="DE6" s="22">
        <v>0</v>
      </c>
      <c r="DF6" s="22">
        <v>0</v>
      </c>
      <c r="DG6" s="22">
        <v>0</v>
      </c>
      <c r="DH6" s="22">
        <v>0</v>
      </c>
      <c r="DI6" s="22">
        <v>0</v>
      </c>
      <c r="DJ6" s="22">
        <v>852.07772</v>
      </c>
      <c r="DK6" s="22">
        <v>852.07772</v>
      </c>
      <c r="DL6" s="22">
        <v>0</v>
      </c>
      <c r="DM6" s="22">
        <v>0</v>
      </c>
      <c r="DN6" s="22">
        <v>0</v>
      </c>
      <c r="DO6" s="22">
        <v>0</v>
      </c>
      <c r="DP6" s="22">
        <v>0</v>
      </c>
      <c r="DQ6" s="22">
        <v>0</v>
      </c>
      <c r="DR6" s="22">
        <v>0</v>
      </c>
      <c r="DS6" s="22">
        <v>0</v>
      </c>
      <c r="DT6" s="22">
        <v>0</v>
      </c>
      <c r="DU6" s="22">
        <v>0</v>
      </c>
      <c r="DV6" s="22">
        <v>0</v>
      </c>
      <c r="DW6" s="22">
        <v>0</v>
      </c>
      <c r="DX6" s="22">
        <v>0</v>
      </c>
      <c r="DY6" s="22">
        <v>0</v>
      </c>
      <c r="DZ6" s="22">
        <v>0</v>
      </c>
      <c r="EA6" s="22">
        <v>0</v>
      </c>
      <c r="EB6" s="22">
        <v>0</v>
      </c>
      <c r="EC6" s="22">
        <v>0</v>
      </c>
      <c r="ED6" s="22">
        <v>0</v>
      </c>
      <c r="EE6" s="22">
        <v>0</v>
      </c>
      <c r="EF6" s="22">
        <v>0</v>
      </c>
      <c r="EG6" s="22">
        <v>0</v>
      </c>
      <c r="EH6" s="22">
        <v>0</v>
      </c>
      <c r="EI6" s="22">
        <v>0</v>
      </c>
      <c r="EJ6" s="22">
        <v>0</v>
      </c>
      <c r="EK6" s="22">
        <v>0</v>
      </c>
      <c r="EL6" s="22">
        <v>0</v>
      </c>
      <c r="EM6" s="22">
        <v>0</v>
      </c>
      <c r="EN6" s="22">
        <v>0</v>
      </c>
      <c r="EO6" s="22">
        <v>0</v>
      </c>
      <c r="EP6" s="22">
        <v>0</v>
      </c>
      <c r="EQ6" s="22">
        <v>0</v>
      </c>
      <c r="ER6" s="22">
        <v>0</v>
      </c>
      <c r="ES6" s="22">
        <v>0</v>
      </c>
      <c r="ET6" s="22">
        <v>0</v>
      </c>
      <c r="EU6" s="22">
        <v>0</v>
      </c>
      <c r="EV6" s="22">
        <v>0</v>
      </c>
      <c r="EW6" s="22">
        <v>0</v>
      </c>
      <c r="EX6" s="22">
        <v>0</v>
      </c>
      <c r="EY6" s="22">
        <v>0</v>
      </c>
      <c r="EZ6" s="22">
        <v>0</v>
      </c>
      <c r="FA6" s="22">
        <v>0</v>
      </c>
      <c r="FB6" s="22">
        <v>0</v>
      </c>
      <c r="FC6" s="22">
        <v>25000</v>
      </c>
      <c r="FD6" s="22">
        <v>25000</v>
      </c>
      <c r="FE6" s="22">
        <v>0</v>
      </c>
      <c r="FF6" s="22">
        <v>0</v>
      </c>
      <c r="FG6" s="22">
        <v>0</v>
      </c>
      <c r="FH6" s="22">
        <v>0</v>
      </c>
      <c r="FI6" s="22">
        <v>0</v>
      </c>
      <c r="FJ6" s="22">
        <v>0</v>
      </c>
      <c r="FK6" s="22">
        <v>0</v>
      </c>
      <c r="FL6" s="22">
        <v>10061.4935</v>
      </c>
      <c r="FM6" s="22">
        <v>10011.186029999999</v>
      </c>
      <c r="FN6" s="22">
        <v>0</v>
      </c>
      <c r="FO6" s="22">
        <v>0</v>
      </c>
      <c r="FP6" s="22">
        <v>0</v>
      </c>
      <c r="FQ6" s="22">
        <v>0</v>
      </c>
      <c r="FR6" s="22">
        <v>0</v>
      </c>
      <c r="FS6" s="22">
        <v>0</v>
      </c>
      <c r="FT6" s="22">
        <v>2965.7</v>
      </c>
      <c r="FU6" s="22">
        <v>0</v>
      </c>
      <c r="FV6" s="22">
        <v>0</v>
      </c>
      <c r="FW6" s="22">
        <v>0</v>
      </c>
      <c r="FX6" s="22">
        <v>0</v>
      </c>
      <c r="FY6" s="22">
        <v>0</v>
      </c>
      <c r="FZ6" s="22">
        <v>0</v>
      </c>
      <c r="GA6" s="22">
        <v>0</v>
      </c>
      <c r="GB6" s="22">
        <v>0</v>
      </c>
      <c r="GC6" s="22">
        <v>0</v>
      </c>
      <c r="GD6" s="22">
        <v>0</v>
      </c>
      <c r="GE6" s="22">
        <v>0</v>
      </c>
      <c r="GF6" s="22">
        <v>0</v>
      </c>
      <c r="GG6" s="22">
        <v>2936.0430000000001</v>
      </c>
      <c r="GH6" s="22">
        <v>0</v>
      </c>
      <c r="GI6" s="22">
        <v>0</v>
      </c>
      <c r="GJ6" s="22">
        <v>0</v>
      </c>
      <c r="GK6" s="22">
        <v>0</v>
      </c>
      <c r="GL6" s="22">
        <v>0</v>
      </c>
      <c r="GM6" s="22">
        <v>0</v>
      </c>
      <c r="GN6" s="22">
        <v>0</v>
      </c>
      <c r="GO6" s="22">
        <v>0</v>
      </c>
      <c r="GP6" s="22">
        <v>0</v>
      </c>
      <c r="GQ6" s="22">
        <v>0</v>
      </c>
      <c r="GR6" s="22">
        <v>31076.49</v>
      </c>
      <c r="GS6" s="22">
        <v>31076.49</v>
      </c>
      <c r="GT6" s="22">
        <v>31076.49</v>
      </c>
      <c r="GU6" s="22">
        <v>0</v>
      </c>
      <c r="GV6" s="22">
        <v>0</v>
      </c>
      <c r="GW6" s="22">
        <v>0</v>
      </c>
      <c r="GX6" s="22">
        <v>0</v>
      </c>
      <c r="GY6" s="22">
        <v>0</v>
      </c>
      <c r="GZ6" s="22">
        <v>0</v>
      </c>
      <c r="HA6" s="22">
        <v>34.848039999999997</v>
      </c>
      <c r="HB6" s="22">
        <v>34.848039999999997</v>
      </c>
      <c r="HC6" s="22">
        <v>34.848039999999997</v>
      </c>
    </row>
    <row r="7" spans="1:211" s="7" customFormat="1" x14ac:dyDescent="0.2">
      <c r="A7" s="20" t="s">
        <v>4</v>
      </c>
      <c r="B7" s="21">
        <f t="shared" ref="B7:B17" si="5">E7+H7+K7+N7+Q7+T7+W7+Z7+AC7+AF7+AI7+AL7+AO7+AR7+AU7+AX7+BA7+BD7+BG7+BJ7+BM7+BP7+BS7+BV7+BY7+CB7+CE7+CH7+CK7+CN7+CQ7+CT7+CW7+CZ7+DC7+DF7+DI7+DL7+DO7+DR7+DU7+DX7+EA7+ED7+EG7+EJ7+EM7+EP7+ES7+EV7+EY7+FB7+FE7+FH7+FK7+FN7+FQ7+FT7+FW7+FZ7+GC7+GF7+GI7+GL7+GO7+GR7+GU7+GX7+HA7</f>
        <v>536693.61613999994</v>
      </c>
      <c r="C7" s="21">
        <f t="shared" si="4"/>
        <v>328416.31710000004</v>
      </c>
      <c r="D7" s="21">
        <f t="shared" si="4"/>
        <v>315535.22077000001</v>
      </c>
      <c r="E7" s="22">
        <v>726.7</v>
      </c>
      <c r="F7" s="22">
        <v>726.7</v>
      </c>
      <c r="G7" s="22">
        <v>726.7</v>
      </c>
      <c r="H7" s="22">
        <v>0</v>
      </c>
      <c r="I7" s="22">
        <v>0</v>
      </c>
      <c r="J7" s="22">
        <v>0</v>
      </c>
      <c r="K7" s="22">
        <v>0</v>
      </c>
      <c r="L7" s="22">
        <v>0</v>
      </c>
      <c r="M7" s="22">
        <v>0</v>
      </c>
      <c r="N7" s="22">
        <v>2323.3969999999999</v>
      </c>
      <c r="O7" s="22">
        <v>2323.3969999999999</v>
      </c>
      <c r="P7" s="22">
        <v>2323.3969999999999</v>
      </c>
      <c r="Q7" s="22">
        <v>7035.2939000000006</v>
      </c>
      <c r="R7" s="22">
        <v>7035.2939000000006</v>
      </c>
      <c r="S7" s="22">
        <v>7035.2939000000006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0</v>
      </c>
      <c r="AB7" s="22">
        <v>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v>0</v>
      </c>
      <c r="AM7" s="22">
        <v>0</v>
      </c>
      <c r="AN7" s="22">
        <v>0</v>
      </c>
      <c r="AO7" s="22">
        <v>0</v>
      </c>
      <c r="AP7" s="22">
        <v>0</v>
      </c>
      <c r="AQ7" s="22">
        <v>0</v>
      </c>
      <c r="AR7" s="22">
        <v>0</v>
      </c>
      <c r="AS7" s="22">
        <v>0</v>
      </c>
      <c r="AT7" s="22">
        <v>0</v>
      </c>
      <c r="AU7" s="22">
        <v>0</v>
      </c>
      <c r="AV7" s="22">
        <v>0</v>
      </c>
      <c r="AW7" s="22">
        <v>0</v>
      </c>
      <c r="AX7" s="22">
        <v>0</v>
      </c>
      <c r="AY7" s="22">
        <v>0</v>
      </c>
      <c r="AZ7" s="22">
        <v>0</v>
      </c>
      <c r="BA7" s="22">
        <v>7500</v>
      </c>
      <c r="BB7" s="22">
        <v>919.87833999999998</v>
      </c>
      <c r="BC7" s="22">
        <v>919.87833999999998</v>
      </c>
      <c r="BD7" s="22">
        <v>1900.2449999999999</v>
      </c>
      <c r="BE7" s="22">
        <v>873.36</v>
      </c>
      <c r="BF7" s="22">
        <v>762.52042000000006</v>
      </c>
      <c r="BG7" s="22">
        <v>0</v>
      </c>
      <c r="BH7" s="22">
        <v>0</v>
      </c>
      <c r="BI7" s="22">
        <v>0</v>
      </c>
      <c r="BJ7" s="22">
        <v>0</v>
      </c>
      <c r="BK7" s="22">
        <v>0</v>
      </c>
      <c r="BL7" s="22">
        <v>0</v>
      </c>
      <c r="BM7" s="22">
        <v>0</v>
      </c>
      <c r="BN7" s="22">
        <v>0</v>
      </c>
      <c r="BO7" s="22">
        <v>0</v>
      </c>
      <c r="BP7" s="22">
        <v>0</v>
      </c>
      <c r="BQ7" s="22">
        <v>0</v>
      </c>
      <c r="BR7" s="22">
        <v>0</v>
      </c>
      <c r="BS7" s="22">
        <v>1207.4179999999999</v>
      </c>
      <c r="BT7" s="22">
        <v>22662.02</v>
      </c>
      <c r="BU7" s="22">
        <v>22662.02</v>
      </c>
      <c r="BV7" s="22">
        <v>0</v>
      </c>
      <c r="BW7" s="22">
        <v>0</v>
      </c>
      <c r="BX7" s="22">
        <v>0</v>
      </c>
      <c r="BY7" s="22">
        <v>0</v>
      </c>
      <c r="BZ7" s="22">
        <v>0</v>
      </c>
      <c r="CA7" s="22">
        <v>0</v>
      </c>
      <c r="CB7" s="22">
        <v>0</v>
      </c>
      <c r="CC7" s="22">
        <v>0</v>
      </c>
      <c r="CD7" s="22">
        <v>0</v>
      </c>
      <c r="CE7" s="22">
        <v>0</v>
      </c>
      <c r="CF7" s="22">
        <v>0</v>
      </c>
      <c r="CG7" s="22">
        <v>0</v>
      </c>
      <c r="CH7" s="22">
        <v>0</v>
      </c>
      <c r="CI7" s="22">
        <v>0</v>
      </c>
      <c r="CJ7" s="22">
        <v>0</v>
      </c>
      <c r="CK7" s="22">
        <v>0</v>
      </c>
      <c r="CL7" s="22">
        <v>0</v>
      </c>
      <c r="CM7" s="22">
        <v>0</v>
      </c>
      <c r="CN7" s="22">
        <v>8.025739999999999</v>
      </c>
      <c r="CO7" s="22">
        <v>2.4999600000000002</v>
      </c>
      <c r="CP7" s="22">
        <v>2.4998400000000003</v>
      </c>
      <c r="CQ7" s="22">
        <v>0</v>
      </c>
      <c r="CR7" s="22">
        <v>0</v>
      </c>
      <c r="CS7" s="22">
        <v>0</v>
      </c>
      <c r="CT7" s="22">
        <v>0</v>
      </c>
      <c r="CU7" s="22">
        <v>6427.4495099999995</v>
      </c>
      <c r="CV7" s="22">
        <v>6427.4495099999995</v>
      </c>
      <c r="CW7" s="22">
        <v>0</v>
      </c>
      <c r="CX7" s="22">
        <v>0</v>
      </c>
      <c r="CY7" s="22">
        <v>0</v>
      </c>
      <c r="CZ7" s="22">
        <v>0</v>
      </c>
      <c r="DA7" s="22">
        <v>0</v>
      </c>
      <c r="DB7" s="22">
        <v>0</v>
      </c>
      <c r="DC7" s="22">
        <v>0</v>
      </c>
      <c r="DD7" s="22">
        <v>0</v>
      </c>
      <c r="DE7" s="22">
        <v>0</v>
      </c>
      <c r="DF7" s="22">
        <v>0</v>
      </c>
      <c r="DG7" s="22">
        <v>0</v>
      </c>
      <c r="DH7" s="22">
        <v>0</v>
      </c>
      <c r="DI7" s="22">
        <v>0</v>
      </c>
      <c r="DJ7" s="22">
        <v>0</v>
      </c>
      <c r="DK7" s="22">
        <v>0</v>
      </c>
      <c r="DL7" s="22">
        <v>0</v>
      </c>
      <c r="DM7" s="22">
        <v>0</v>
      </c>
      <c r="DN7" s="22">
        <v>0</v>
      </c>
      <c r="DO7" s="22">
        <v>0</v>
      </c>
      <c r="DP7" s="22">
        <v>649.20000000000005</v>
      </c>
      <c r="DQ7" s="22">
        <v>649.20000000000005</v>
      </c>
      <c r="DR7" s="22">
        <v>0</v>
      </c>
      <c r="DS7" s="22">
        <v>0</v>
      </c>
      <c r="DT7" s="22">
        <v>0</v>
      </c>
      <c r="DU7" s="22">
        <v>3501</v>
      </c>
      <c r="DV7" s="22">
        <v>0</v>
      </c>
      <c r="DW7" s="22">
        <v>0</v>
      </c>
      <c r="DX7" s="22">
        <v>0</v>
      </c>
      <c r="DY7" s="22">
        <v>0</v>
      </c>
      <c r="DZ7" s="22">
        <v>0</v>
      </c>
      <c r="EA7" s="22">
        <v>0</v>
      </c>
      <c r="EB7" s="22">
        <v>0</v>
      </c>
      <c r="EC7" s="22">
        <v>0</v>
      </c>
      <c r="ED7" s="22">
        <v>0</v>
      </c>
      <c r="EE7" s="22">
        <v>0</v>
      </c>
      <c r="EF7" s="22">
        <v>0</v>
      </c>
      <c r="EG7" s="22">
        <v>0</v>
      </c>
      <c r="EH7" s="22">
        <v>0</v>
      </c>
      <c r="EI7" s="22">
        <v>0</v>
      </c>
      <c r="EJ7" s="22">
        <v>0</v>
      </c>
      <c r="EK7" s="22">
        <v>0</v>
      </c>
      <c r="EL7" s="22">
        <v>0</v>
      </c>
      <c r="EM7" s="22">
        <v>0</v>
      </c>
      <c r="EN7" s="22">
        <v>0</v>
      </c>
      <c r="EO7" s="22">
        <v>0</v>
      </c>
      <c r="EP7" s="22">
        <v>0</v>
      </c>
      <c r="EQ7" s="22">
        <v>0</v>
      </c>
      <c r="ER7" s="22">
        <v>0</v>
      </c>
      <c r="ES7" s="22">
        <v>0</v>
      </c>
      <c r="ET7" s="22">
        <v>0</v>
      </c>
      <c r="EU7" s="22">
        <v>0</v>
      </c>
      <c r="EV7" s="22">
        <v>0</v>
      </c>
      <c r="EW7" s="22">
        <v>0</v>
      </c>
      <c r="EX7" s="22">
        <v>0</v>
      </c>
      <c r="EY7" s="22">
        <v>247500</v>
      </c>
      <c r="EZ7" s="22">
        <v>0</v>
      </c>
      <c r="FA7" s="22">
        <v>0</v>
      </c>
      <c r="FB7" s="22">
        <v>252829.8</v>
      </c>
      <c r="FC7" s="22">
        <v>257277.03935000001</v>
      </c>
      <c r="FD7" s="22">
        <v>257068.62478000001</v>
      </c>
      <c r="FE7" s="22">
        <v>0</v>
      </c>
      <c r="FF7" s="22">
        <v>0</v>
      </c>
      <c r="FG7" s="22">
        <v>0</v>
      </c>
      <c r="FH7" s="22">
        <v>0</v>
      </c>
      <c r="FI7" s="22">
        <v>0</v>
      </c>
      <c r="FJ7" s="22">
        <v>0</v>
      </c>
      <c r="FK7" s="22">
        <v>0</v>
      </c>
      <c r="FL7" s="22">
        <v>0</v>
      </c>
      <c r="FM7" s="22">
        <v>0</v>
      </c>
      <c r="FN7" s="22">
        <v>0</v>
      </c>
      <c r="FO7" s="22">
        <v>0</v>
      </c>
      <c r="FP7" s="22">
        <v>0</v>
      </c>
      <c r="FQ7" s="22">
        <v>0</v>
      </c>
      <c r="FR7" s="22">
        <v>0</v>
      </c>
      <c r="FS7" s="22">
        <v>0</v>
      </c>
      <c r="FT7" s="22">
        <v>347.2</v>
      </c>
      <c r="FU7" s="22">
        <v>0</v>
      </c>
      <c r="FV7" s="22">
        <v>0</v>
      </c>
      <c r="FW7" s="22">
        <v>0</v>
      </c>
      <c r="FX7" s="22">
        <v>0</v>
      </c>
      <c r="FY7" s="22">
        <v>0</v>
      </c>
      <c r="FZ7" s="22">
        <v>0</v>
      </c>
      <c r="GA7" s="22">
        <v>0</v>
      </c>
      <c r="GB7" s="22">
        <v>0</v>
      </c>
      <c r="GC7" s="22">
        <v>0</v>
      </c>
      <c r="GD7" s="22">
        <v>0</v>
      </c>
      <c r="GE7" s="22">
        <v>0</v>
      </c>
      <c r="GF7" s="22">
        <v>0</v>
      </c>
      <c r="GG7" s="22">
        <v>0</v>
      </c>
      <c r="GH7" s="22">
        <v>0</v>
      </c>
      <c r="GI7" s="22">
        <v>0</v>
      </c>
      <c r="GJ7" s="22">
        <v>15458.15266</v>
      </c>
      <c r="GK7" s="22">
        <v>3318.0037499999999</v>
      </c>
      <c r="GL7" s="22">
        <v>0</v>
      </c>
      <c r="GM7" s="22">
        <v>536.94538999999997</v>
      </c>
      <c r="GN7" s="22">
        <v>115.25224</v>
      </c>
      <c r="GO7" s="22">
        <v>0</v>
      </c>
      <c r="GP7" s="22">
        <v>0</v>
      </c>
      <c r="GQ7" s="22">
        <v>0</v>
      </c>
      <c r="GR7" s="22">
        <v>11142.76</v>
      </c>
      <c r="GS7" s="22">
        <v>12044.32552</v>
      </c>
      <c r="GT7" s="22">
        <v>12044.32552</v>
      </c>
      <c r="GU7" s="22">
        <v>0</v>
      </c>
      <c r="GV7" s="22">
        <v>0</v>
      </c>
      <c r="GW7" s="22">
        <v>0</v>
      </c>
      <c r="GX7" s="22">
        <v>659.28142000000003</v>
      </c>
      <c r="GY7" s="22">
        <v>1467.5603899999999</v>
      </c>
      <c r="GZ7" s="22">
        <v>1467.5603899999999</v>
      </c>
      <c r="HA7" s="22">
        <v>12.49508</v>
      </c>
      <c r="HB7" s="22">
        <v>12.49508</v>
      </c>
      <c r="HC7" s="22">
        <v>12.49508</v>
      </c>
    </row>
    <row r="8" spans="1:211" s="7" customFormat="1" x14ac:dyDescent="0.2">
      <c r="A8" s="20" t="s">
        <v>16</v>
      </c>
      <c r="B8" s="21">
        <f t="shared" si="5"/>
        <v>61022.355219999998</v>
      </c>
      <c r="C8" s="21">
        <f t="shared" si="4"/>
        <v>101709.36937999997</v>
      </c>
      <c r="D8" s="21">
        <f t="shared" si="4"/>
        <v>101029.49301999998</v>
      </c>
      <c r="E8" s="22">
        <v>598.6</v>
      </c>
      <c r="F8" s="22">
        <v>598.6</v>
      </c>
      <c r="G8" s="22">
        <v>425.37675999999999</v>
      </c>
      <c r="H8" s="22">
        <v>0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2286.3319999999999</v>
      </c>
      <c r="O8" s="22">
        <v>2286.3319999999999</v>
      </c>
      <c r="P8" s="22">
        <v>2286.3319999999999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1354.90581</v>
      </c>
      <c r="AK8" s="22">
        <v>1032.05053</v>
      </c>
      <c r="AL8" s="22">
        <v>0</v>
      </c>
      <c r="AM8" s="22">
        <v>0</v>
      </c>
      <c r="AN8" s="22">
        <v>0</v>
      </c>
      <c r="AO8" s="22">
        <v>0</v>
      </c>
      <c r="AP8" s="22">
        <v>0</v>
      </c>
      <c r="AQ8" s="22">
        <v>0</v>
      </c>
      <c r="AR8" s="22">
        <v>0</v>
      </c>
      <c r="AS8" s="22">
        <v>0</v>
      </c>
      <c r="AT8" s="22">
        <v>0</v>
      </c>
      <c r="AU8" s="22">
        <v>0</v>
      </c>
      <c r="AV8" s="22">
        <v>0</v>
      </c>
      <c r="AW8" s="22">
        <v>0</v>
      </c>
      <c r="AX8" s="22">
        <v>0</v>
      </c>
      <c r="AY8" s="22">
        <v>0</v>
      </c>
      <c r="AZ8" s="22">
        <v>0</v>
      </c>
      <c r="BA8" s="22">
        <v>0</v>
      </c>
      <c r="BB8" s="22">
        <v>0</v>
      </c>
      <c r="BC8" s="22">
        <v>0</v>
      </c>
      <c r="BD8" s="22">
        <v>2344.9830000000002</v>
      </c>
      <c r="BE8" s="22">
        <v>1070.1179999999999</v>
      </c>
      <c r="BF8" s="22">
        <v>1070.1179999999999</v>
      </c>
      <c r="BG8" s="22">
        <v>0</v>
      </c>
      <c r="BH8" s="22">
        <v>0</v>
      </c>
      <c r="BI8" s="22">
        <v>0</v>
      </c>
      <c r="BJ8" s="22">
        <v>0</v>
      </c>
      <c r="BK8" s="22">
        <v>0</v>
      </c>
      <c r="BL8" s="22">
        <v>0</v>
      </c>
      <c r="BM8" s="22">
        <v>0</v>
      </c>
      <c r="BN8" s="22">
        <v>0</v>
      </c>
      <c r="BO8" s="22">
        <v>0</v>
      </c>
      <c r="BP8" s="22">
        <v>0</v>
      </c>
      <c r="BQ8" s="22">
        <v>0</v>
      </c>
      <c r="BR8" s="22">
        <v>0</v>
      </c>
      <c r="BS8" s="22">
        <v>38468.608999999997</v>
      </c>
      <c r="BT8" s="22">
        <v>63418.012999999999</v>
      </c>
      <c r="BU8" s="22">
        <v>63418.012999999999</v>
      </c>
      <c r="BV8" s="22">
        <v>0</v>
      </c>
      <c r="BW8" s="22">
        <v>0</v>
      </c>
      <c r="BX8" s="22">
        <v>0</v>
      </c>
      <c r="BY8" s="22">
        <v>0</v>
      </c>
      <c r="BZ8" s="22">
        <v>0</v>
      </c>
      <c r="CA8" s="22">
        <v>0</v>
      </c>
      <c r="CB8" s="22">
        <v>0</v>
      </c>
      <c r="CC8" s="22">
        <v>0</v>
      </c>
      <c r="CD8" s="22">
        <v>0</v>
      </c>
      <c r="CE8" s="22">
        <v>2079.5754999999999</v>
      </c>
      <c r="CF8" s="22">
        <v>724.66968999999995</v>
      </c>
      <c r="CG8" s="22">
        <v>724.66968999999995</v>
      </c>
      <c r="CH8" s="22">
        <v>3451.3598199999997</v>
      </c>
      <c r="CI8" s="22">
        <v>3451.3598199999997</v>
      </c>
      <c r="CJ8" s="22">
        <v>3451.3598199999997</v>
      </c>
      <c r="CK8" s="22">
        <v>0</v>
      </c>
      <c r="CL8" s="22">
        <v>0</v>
      </c>
      <c r="CM8" s="22">
        <v>0</v>
      </c>
      <c r="CN8" s="22">
        <v>14.093249999999999</v>
      </c>
      <c r="CO8" s="22">
        <v>4.3899499999999998</v>
      </c>
      <c r="CP8" s="22">
        <v>0</v>
      </c>
      <c r="CQ8" s="22">
        <v>0</v>
      </c>
      <c r="CR8" s="22">
        <v>4237.33068</v>
      </c>
      <c r="CS8" s="22">
        <v>4074.4690299999997</v>
      </c>
      <c r="CT8" s="22">
        <v>0</v>
      </c>
      <c r="CU8" s="22">
        <v>0</v>
      </c>
      <c r="CV8" s="22">
        <v>0</v>
      </c>
      <c r="CW8" s="22">
        <v>0</v>
      </c>
      <c r="CX8" s="22">
        <v>0</v>
      </c>
      <c r="CY8" s="22">
        <v>0</v>
      </c>
      <c r="CZ8" s="22">
        <v>0</v>
      </c>
      <c r="DA8" s="22">
        <v>0</v>
      </c>
      <c r="DB8" s="22">
        <v>0</v>
      </c>
      <c r="DC8" s="22">
        <v>0</v>
      </c>
      <c r="DD8" s="22">
        <v>0</v>
      </c>
      <c r="DE8" s="22">
        <v>0</v>
      </c>
      <c r="DF8" s="22">
        <v>0</v>
      </c>
      <c r="DG8" s="22">
        <v>0</v>
      </c>
      <c r="DH8" s="22">
        <v>0</v>
      </c>
      <c r="DI8" s="22">
        <v>0</v>
      </c>
      <c r="DJ8" s="22">
        <v>824.04618999999991</v>
      </c>
      <c r="DK8" s="22">
        <v>807.5</v>
      </c>
      <c r="DL8" s="22">
        <v>0</v>
      </c>
      <c r="DM8" s="22">
        <v>0</v>
      </c>
      <c r="DN8" s="22">
        <v>0</v>
      </c>
      <c r="DO8" s="22">
        <v>0</v>
      </c>
      <c r="DP8" s="22">
        <v>2058.75</v>
      </c>
      <c r="DQ8" s="22">
        <v>2058.75</v>
      </c>
      <c r="DR8" s="22">
        <v>0</v>
      </c>
      <c r="DS8" s="22">
        <v>1166.921</v>
      </c>
      <c r="DT8" s="22">
        <v>1166.921</v>
      </c>
      <c r="DU8" s="22">
        <v>0</v>
      </c>
      <c r="DV8" s="22">
        <v>0</v>
      </c>
      <c r="DW8" s="22">
        <v>0</v>
      </c>
      <c r="DX8" s="22">
        <v>0</v>
      </c>
      <c r="DY8" s="22">
        <v>0</v>
      </c>
      <c r="DZ8" s="22">
        <v>0</v>
      </c>
      <c r="EA8" s="22">
        <v>0</v>
      </c>
      <c r="EB8" s="22">
        <v>0</v>
      </c>
      <c r="EC8" s="22">
        <v>0</v>
      </c>
      <c r="ED8" s="22">
        <v>0</v>
      </c>
      <c r="EE8" s="22">
        <v>0</v>
      </c>
      <c r="EF8" s="22">
        <v>0</v>
      </c>
      <c r="EG8" s="22">
        <v>0</v>
      </c>
      <c r="EH8" s="22">
        <v>0</v>
      </c>
      <c r="EI8" s="22">
        <v>0</v>
      </c>
      <c r="EJ8" s="22">
        <v>0</v>
      </c>
      <c r="EK8" s="22">
        <v>0</v>
      </c>
      <c r="EL8" s="22">
        <v>0</v>
      </c>
      <c r="EM8" s="22">
        <v>0</v>
      </c>
      <c r="EN8" s="22">
        <v>0</v>
      </c>
      <c r="EO8" s="22">
        <v>0</v>
      </c>
      <c r="EP8" s="22">
        <v>0</v>
      </c>
      <c r="EQ8" s="22">
        <v>0</v>
      </c>
      <c r="ER8" s="22">
        <v>0</v>
      </c>
      <c r="ES8" s="22">
        <v>0</v>
      </c>
      <c r="ET8" s="22">
        <v>0</v>
      </c>
      <c r="EU8" s="22">
        <v>0</v>
      </c>
      <c r="EV8" s="22">
        <v>0</v>
      </c>
      <c r="EW8" s="22">
        <v>0</v>
      </c>
      <c r="EX8" s="22">
        <v>0</v>
      </c>
      <c r="EY8" s="22">
        <v>0</v>
      </c>
      <c r="EZ8" s="22">
        <v>0</v>
      </c>
      <c r="FA8" s="22">
        <v>0</v>
      </c>
      <c r="FB8" s="22">
        <v>0</v>
      </c>
      <c r="FC8" s="22">
        <v>0</v>
      </c>
      <c r="FD8" s="22">
        <v>0</v>
      </c>
      <c r="FE8" s="22">
        <v>0</v>
      </c>
      <c r="FF8" s="22">
        <v>0</v>
      </c>
      <c r="FG8" s="22">
        <v>0</v>
      </c>
      <c r="FH8" s="22">
        <v>0</v>
      </c>
      <c r="FI8" s="22">
        <v>0</v>
      </c>
      <c r="FJ8" s="22">
        <v>0</v>
      </c>
      <c r="FK8" s="22">
        <v>0</v>
      </c>
      <c r="FL8" s="22">
        <v>5896.3969999999999</v>
      </c>
      <c r="FM8" s="22">
        <v>5896.3969999999999</v>
      </c>
      <c r="FN8" s="22">
        <v>0</v>
      </c>
      <c r="FO8" s="22">
        <v>0</v>
      </c>
      <c r="FP8" s="22">
        <v>0</v>
      </c>
      <c r="FQ8" s="22">
        <v>0</v>
      </c>
      <c r="FR8" s="22">
        <v>0</v>
      </c>
      <c r="FS8" s="22">
        <v>0</v>
      </c>
      <c r="FT8" s="22">
        <v>428.8</v>
      </c>
      <c r="FU8" s="22">
        <v>0</v>
      </c>
      <c r="FV8" s="22">
        <v>0</v>
      </c>
      <c r="FW8" s="22">
        <v>0</v>
      </c>
      <c r="FX8" s="22">
        <v>0</v>
      </c>
      <c r="FY8" s="22">
        <v>0</v>
      </c>
      <c r="FZ8" s="22">
        <v>0</v>
      </c>
      <c r="GA8" s="22">
        <v>0</v>
      </c>
      <c r="GB8" s="22">
        <v>0</v>
      </c>
      <c r="GC8" s="22">
        <v>0</v>
      </c>
      <c r="GD8" s="22">
        <v>0</v>
      </c>
      <c r="GE8" s="22">
        <v>0</v>
      </c>
      <c r="GF8" s="22">
        <v>0</v>
      </c>
      <c r="GG8" s="22">
        <v>377.34399999999999</v>
      </c>
      <c r="GH8" s="22">
        <v>377.34399999999999</v>
      </c>
      <c r="GI8" s="22">
        <v>0</v>
      </c>
      <c r="GJ8" s="22">
        <v>0</v>
      </c>
      <c r="GK8" s="22">
        <v>0</v>
      </c>
      <c r="GL8" s="22">
        <v>0</v>
      </c>
      <c r="GM8" s="22">
        <v>0</v>
      </c>
      <c r="GN8" s="22">
        <v>0</v>
      </c>
      <c r="GO8" s="22">
        <v>0</v>
      </c>
      <c r="GP8" s="22">
        <v>0</v>
      </c>
      <c r="GQ8" s="22">
        <v>0</v>
      </c>
      <c r="GR8" s="22">
        <v>10379.469999999999</v>
      </c>
      <c r="GS8" s="22">
        <v>11279.47</v>
      </c>
      <c r="GT8" s="22">
        <v>11279.47</v>
      </c>
      <c r="GU8" s="22">
        <v>0</v>
      </c>
      <c r="GV8" s="22">
        <v>0</v>
      </c>
      <c r="GW8" s="22">
        <v>0</v>
      </c>
      <c r="GX8" s="22">
        <v>958.89350000000002</v>
      </c>
      <c r="GY8" s="22">
        <v>2949.0830899999996</v>
      </c>
      <c r="GZ8" s="22">
        <v>2949.08304</v>
      </c>
      <c r="HA8" s="22">
        <v>11.639149999999999</v>
      </c>
      <c r="HB8" s="22">
        <v>11.639149999999999</v>
      </c>
      <c r="HC8" s="22">
        <v>11.639149999999999</v>
      </c>
    </row>
    <row r="9" spans="1:211" s="7" customFormat="1" x14ac:dyDescent="0.2">
      <c r="A9" s="20" t="s">
        <v>8</v>
      </c>
      <c r="B9" s="21">
        <f t="shared" si="5"/>
        <v>106371.82331000001</v>
      </c>
      <c r="C9" s="21">
        <f t="shared" si="4"/>
        <v>202149.88835999998</v>
      </c>
      <c r="D9" s="21">
        <f t="shared" si="4"/>
        <v>192058.06657999998</v>
      </c>
      <c r="E9" s="22">
        <v>1534.6</v>
      </c>
      <c r="F9" s="22">
        <v>1534.6</v>
      </c>
      <c r="G9" s="22">
        <v>1534.6</v>
      </c>
      <c r="H9" s="22">
        <v>94.422539999999998</v>
      </c>
      <c r="I9" s="22">
        <v>94.422539999999998</v>
      </c>
      <c r="J9" s="22">
        <v>94.422539999999998</v>
      </c>
      <c r="K9" s="22">
        <v>0</v>
      </c>
      <c r="L9" s="22">
        <v>0</v>
      </c>
      <c r="M9" s="22">
        <v>0</v>
      </c>
      <c r="N9" s="22">
        <v>1515.5719999999999</v>
      </c>
      <c r="O9" s="22">
        <v>1515.5719999999999</v>
      </c>
      <c r="P9" s="22">
        <v>1515.5719999999999</v>
      </c>
      <c r="Q9" s="22">
        <v>0</v>
      </c>
      <c r="R9" s="22">
        <v>0</v>
      </c>
      <c r="S9" s="22">
        <v>0</v>
      </c>
      <c r="T9" s="22">
        <v>0</v>
      </c>
      <c r="U9" s="22">
        <v>2276.8040000000001</v>
      </c>
      <c r="V9" s="22">
        <v>2235.9817000000003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1606.78818</v>
      </c>
      <c r="AK9" s="22">
        <v>1606.78818</v>
      </c>
      <c r="AL9" s="22">
        <v>0</v>
      </c>
      <c r="AM9" s="22">
        <v>0</v>
      </c>
      <c r="AN9" s="22">
        <v>0</v>
      </c>
      <c r="AO9" s="22">
        <v>0</v>
      </c>
      <c r="AP9" s="22">
        <v>0</v>
      </c>
      <c r="AQ9" s="22">
        <v>0</v>
      </c>
      <c r="AR9" s="22">
        <v>0</v>
      </c>
      <c r="AS9" s="22">
        <v>0</v>
      </c>
      <c r="AT9" s="22">
        <v>0</v>
      </c>
      <c r="AU9" s="22">
        <v>0</v>
      </c>
      <c r="AV9" s="22">
        <v>0</v>
      </c>
      <c r="AW9" s="22">
        <v>0</v>
      </c>
      <c r="AX9" s="22">
        <v>0</v>
      </c>
      <c r="AY9" s="22">
        <v>0</v>
      </c>
      <c r="AZ9" s="22">
        <v>0</v>
      </c>
      <c r="BA9" s="22">
        <v>0</v>
      </c>
      <c r="BB9" s="22">
        <v>0</v>
      </c>
      <c r="BC9" s="22">
        <v>0</v>
      </c>
      <c r="BD9" s="22">
        <v>0</v>
      </c>
      <c r="BE9" s="22">
        <v>0</v>
      </c>
      <c r="BF9" s="22">
        <v>0</v>
      </c>
      <c r="BG9" s="22">
        <v>0</v>
      </c>
      <c r="BH9" s="22">
        <v>0</v>
      </c>
      <c r="BI9" s="22">
        <v>0</v>
      </c>
      <c r="BJ9" s="22">
        <v>0</v>
      </c>
      <c r="BK9" s="22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2">
        <v>0</v>
      </c>
      <c r="BR9" s="22">
        <v>0</v>
      </c>
      <c r="BS9" s="22">
        <v>66415.822</v>
      </c>
      <c r="BT9" s="22">
        <v>128028.54300000001</v>
      </c>
      <c r="BU9" s="22">
        <v>128028.54300000001</v>
      </c>
      <c r="BV9" s="22">
        <v>0</v>
      </c>
      <c r="BW9" s="22">
        <v>0</v>
      </c>
      <c r="BX9" s="22">
        <v>0</v>
      </c>
      <c r="BY9" s="22">
        <v>0</v>
      </c>
      <c r="BZ9" s="22">
        <v>0</v>
      </c>
      <c r="CA9" s="22">
        <v>0</v>
      </c>
      <c r="CB9" s="22">
        <v>0</v>
      </c>
      <c r="CC9" s="22">
        <v>0</v>
      </c>
      <c r="CD9" s="22">
        <v>0</v>
      </c>
      <c r="CE9" s="22">
        <v>2604.3917799999999</v>
      </c>
      <c r="CF9" s="22">
        <v>997.60360000000003</v>
      </c>
      <c r="CG9" s="22">
        <v>997.60360000000003</v>
      </c>
      <c r="CH9" s="22">
        <v>3428.6452300000001</v>
      </c>
      <c r="CI9" s="22">
        <v>3222.92641</v>
      </c>
      <c r="CJ9" s="22">
        <v>3222.92641</v>
      </c>
      <c r="CK9" s="22">
        <v>0</v>
      </c>
      <c r="CL9" s="22">
        <v>0</v>
      </c>
      <c r="CM9" s="22">
        <v>0</v>
      </c>
      <c r="CN9" s="22">
        <v>14.093249999999999</v>
      </c>
      <c r="CO9" s="22">
        <v>4.3899499999999998</v>
      </c>
      <c r="CP9" s="22">
        <v>4.3897399999999998</v>
      </c>
      <c r="CQ9" s="22">
        <v>0</v>
      </c>
      <c r="CR9" s="22">
        <v>0</v>
      </c>
      <c r="CS9" s="22">
        <v>0</v>
      </c>
      <c r="CT9" s="22">
        <v>0</v>
      </c>
      <c r="CU9" s="22">
        <v>0</v>
      </c>
      <c r="CV9" s="22">
        <v>0</v>
      </c>
      <c r="CW9" s="22">
        <v>0</v>
      </c>
      <c r="CX9" s="22">
        <v>0</v>
      </c>
      <c r="CY9" s="22">
        <v>0</v>
      </c>
      <c r="CZ9" s="22">
        <v>0</v>
      </c>
      <c r="DA9" s="22">
        <v>0</v>
      </c>
      <c r="DB9" s="22">
        <v>0</v>
      </c>
      <c r="DC9" s="22">
        <v>0</v>
      </c>
      <c r="DD9" s="22">
        <v>0</v>
      </c>
      <c r="DE9" s="22">
        <v>0</v>
      </c>
      <c r="DF9" s="22">
        <v>0</v>
      </c>
      <c r="DG9" s="22">
        <v>0</v>
      </c>
      <c r="DH9" s="22">
        <v>0</v>
      </c>
      <c r="DI9" s="22">
        <v>0</v>
      </c>
      <c r="DJ9" s="22">
        <v>958.06050000000005</v>
      </c>
      <c r="DK9" s="22">
        <v>958.06050000000005</v>
      </c>
      <c r="DL9" s="22">
        <v>0</v>
      </c>
      <c r="DM9" s="22">
        <v>0</v>
      </c>
      <c r="DN9" s="22">
        <v>0</v>
      </c>
      <c r="DO9" s="22">
        <v>0</v>
      </c>
      <c r="DP9" s="22">
        <v>2844.3757400000004</v>
      </c>
      <c r="DQ9" s="22">
        <v>2844.3757400000004</v>
      </c>
      <c r="DR9" s="22">
        <v>0</v>
      </c>
      <c r="DS9" s="22">
        <v>0</v>
      </c>
      <c r="DT9" s="22">
        <v>0</v>
      </c>
      <c r="DU9" s="22">
        <v>0</v>
      </c>
      <c r="DV9" s="22">
        <v>0</v>
      </c>
      <c r="DW9" s="22">
        <v>0</v>
      </c>
      <c r="DX9" s="22">
        <v>0</v>
      </c>
      <c r="DY9" s="22">
        <v>0</v>
      </c>
      <c r="DZ9" s="22">
        <v>0</v>
      </c>
      <c r="EA9" s="22">
        <v>0</v>
      </c>
      <c r="EB9" s="22">
        <v>0</v>
      </c>
      <c r="EC9" s="22">
        <v>0</v>
      </c>
      <c r="ED9" s="22">
        <v>0</v>
      </c>
      <c r="EE9" s="22">
        <v>10000</v>
      </c>
      <c r="EF9" s="22">
        <v>963.77578000000005</v>
      </c>
      <c r="EG9" s="22">
        <v>0</v>
      </c>
      <c r="EH9" s="22">
        <v>0</v>
      </c>
      <c r="EI9" s="22">
        <v>0</v>
      </c>
      <c r="EJ9" s="22">
        <v>0</v>
      </c>
      <c r="EK9" s="22">
        <v>0</v>
      </c>
      <c r="EL9" s="22">
        <v>0</v>
      </c>
      <c r="EM9" s="22">
        <v>0</v>
      </c>
      <c r="EN9" s="22">
        <v>0</v>
      </c>
      <c r="EO9" s="22">
        <v>0</v>
      </c>
      <c r="EP9" s="22">
        <v>0</v>
      </c>
      <c r="EQ9" s="22">
        <v>0</v>
      </c>
      <c r="ER9" s="22">
        <v>0</v>
      </c>
      <c r="ES9" s="22">
        <v>0</v>
      </c>
      <c r="ET9" s="22">
        <v>0</v>
      </c>
      <c r="EU9" s="22">
        <v>0</v>
      </c>
      <c r="EV9" s="22">
        <v>0</v>
      </c>
      <c r="EW9" s="22">
        <v>0</v>
      </c>
      <c r="EX9" s="22">
        <v>0</v>
      </c>
      <c r="EY9" s="22">
        <v>0</v>
      </c>
      <c r="EZ9" s="22">
        <v>0</v>
      </c>
      <c r="FA9" s="22">
        <v>0</v>
      </c>
      <c r="FB9" s="22">
        <v>0</v>
      </c>
      <c r="FC9" s="22">
        <v>0</v>
      </c>
      <c r="FD9" s="22">
        <v>0</v>
      </c>
      <c r="FE9" s="22">
        <v>0</v>
      </c>
      <c r="FF9" s="22">
        <v>0</v>
      </c>
      <c r="FG9" s="22">
        <v>0</v>
      </c>
      <c r="FH9" s="22">
        <v>0</v>
      </c>
      <c r="FI9" s="22">
        <v>0</v>
      </c>
      <c r="FJ9" s="22">
        <v>0</v>
      </c>
      <c r="FK9" s="22">
        <v>0</v>
      </c>
      <c r="FL9" s="22">
        <v>9352.7764499999994</v>
      </c>
      <c r="FM9" s="22">
        <v>9306.012560000001</v>
      </c>
      <c r="FN9" s="22">
        <v>0</v>
      </c>
      <c r="FO9" s="22">
        <v>0</v>
      </c>
      <c r="FP9" s="22">
        <v>0</v>
      </c>
      <c r="FQ9" s="22">
        <v>0</v>
      </c>
      <c r="FR9" s="22">
        <v>0</v>
      </c>
      <c r="FS9" s="22">
        <v>0</v>
      </c>
      <c r="FT9" s="22">
        <v>5123.3999999999996</v>
      </c>
      <c r="FU9" s="22">
        <v>0</v>
      </c>
      <c r="FV9" s="22">
        <v>0</v>
      </c>
      <c r="FW9" s="22">
        <v>0</v>
      </c>
      <c r="FX9" s="22">
        <v>0</v>
      </c>
      <c r="FY9" s="22">
        <v>0</v>
      </c>
      <c r="FZ9" s="22">
        <v>0</v>
      </c>
      <c r="GA9" s="22">
        <v>0</v>
      </c>
      <c r="GB9" s="22">
        <v>0</v>
      </c>
      <c r="GC9" s="22">
        <v>0</v>
      </c>
      <c r="GD9" s="22">
        <v>0</v>
      </c>
      <c r="GE9" s="22">
        <v>0</v>
      </c>
      <c r="GF9" s="22">
        <v>0</v>
      </c>
      <c r="GG9" s="22">
        <v>5123.3999999999996</v>
      </c>
      <c r="GH9" s="22">
        <v>4355.3888399999996</v>
      </c>
      <c r="GI9" s="22">
        <v>0</v>
      </c>
      <c r="GJ9" s="22">
        <v>6620.7462599999999</v>
      </c>
      <c r="GK9" s="22">
        <v>6620.7462599999999</v>
      </c>
      <c r="GL9" s="22">
        <v>0</v>
      </c>
      <c r="GM9" s="22">
        <v>403.99106</v>
      </c>
      <c r="GN9" s="22">
        <v>403.99106</v>
      </c>
      <c r="GO9" s="22">
        <v>0</v>
      </c>
      <c r="GP9" s="22">
        <v>0</v>
      </c>
      <c r="GQ9" s="22">
        <v>0</v>
      </c>
      <c r="GR9" s="22">
        <v>25412.38</v>
      </c>
      <c r="GS9" s="22">
        <v>27336.392159999999</v>
      </c>
      <c r="GT9" s="22">
        <v>27336.392159999999</v>
      </c>
      <c r="GU9" s="22">
        <v>200</v>
      </c>
      <c r="GV9" s="22">
        <v>200</v>
      </c>
      <c r="GW9" s="22">
        <v>0</v>
      </c>
      <c r="GX9" s="22">
        <v>0</v>
      </c>
      <c r="GY9" s="22">
        <v>0</v>
      </c>
      <c r="GZ9" s="22">
        <v>0</v>
      </c>
      <c r="HA9" s="22">
        <v>28.496509999999997</v>
      </c>
      <c r="HB9" s="22">
        <v>28.496509999999997</v>
      </c>
      <c r="HC9" s="22">
        <v>28.496509999999997</v>
      </c>
    </row>
    <row r="10" spans="1:211" s="7" customFormat="1" x14ac:dyDescent="0.2">
      <c r="A10" s="20" t="s">
        <v>6</v>
      </c>
      <c r="B10" s="21">
        <f t="shared" si="5"/>
        <v>549196.4204399999</v>
      </c>
      <c r="C10" s="21">
        <f t="shared" si="4"/>
        <v>952416.49918000016</v>
      </c>
      <c r="D10" s="21">
        <f t="shared" si="4"/>
        <v>745539.62538999994</v>
      </c>
      <c r="E10" s="22">
        <v>6044.3</v>
      </c>
      <c r="F10" s="22">
        <v>6044.3</v>
      </c>
      <c r="G10" s="22">
        <v>6044.3</v>
      </c>
      <c r="H10" s="22">
        <v>0</v>
      </c>
      <c r="I10" s="22">
        <v>0</v>
      </c>
      <c r="J10" s="22">
        <v>0</v>
      </c>
      <c r="K10" s="22">
        <v>727.8771999999999</v>
      </c>
      <c r="L10" s="22">
        <v>727.8771999999999</v>
      </c>
      <c r="M10" s="22">
        <v>727.8771999999999</v>
      </c>
      <c r="N10" s="22">
        <v>6552.0529999999999</v>
      </c>
      <c r="O10" s="22">
        <v>6552.0529999999999</v>
      </c>
      <c r="P10" s="22">
        <v>6552.0529999999999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f>397435.95534/2</f>
        <v>198717.97766999999</v>
      </c>
      <c r="AE10" s="22">
        <f>208586.15096/2</f>
        <v>104293.07548</v>
      </c>
      <c r="AF10" s="22">
        <v>0</v>
      </c>
      <c r="AG10" s="22">
        <v>0</v>
      </c>
      <c r="AH10" s="22">
        <v>0</v>
      </c>
      <c r="AI10" s="22">
        <v>0</v>
      </c>
      <c r="AJ10" s="22">
        <v>0</v>
      </c>
      <c r="AK10" s="22">
        <v>0</v>
      </c>
      <c r="AL10" s="22">
        <v>0</v>
      </c>
      <c r="AM10" s="22">
        <v>0</v>
      </c>
      <c r="AN10" s="22">
        <v>0</v>
      </c>
      <c r="AO10" s="22">
        <v>0</v>
      </c>
      <c r="AP10" s="22">
        <v>100429.1176</v>
      </c>
      <c r="AQ10" s="22">
        <v>29222.868350000001</v>
      </c>
      <c r="AR10" s="22">
        <v>0</v>
      </c>
      <c r="AS10" s="22">
        <v>0</v>
      </c>
      <c r="AT10" s="22">
        <v>0</v>
      </c>
      <c r="AU10" s="22">
        <v>0</v>
      </c>
      <c r="AV10" s="22">
        <v>0</v>
      </c>
      <c r="AW10" s="22">
        <v>0</v>
      </c>
      <c r="AX10" s="22">
        <v>0</v>
      </c>
      <c r="AY10" s="22">
        <v>0</v>
      </c>
      <c r="AZ10" s="22">
        <v>0</v>
      </c>
      <c r="BA10" s="22">
        <v>0</v>
      </c>
      <c r="BB10" s="22">
        <v>0</v>
      </c>
      <c r="BC10" s="22">
        <v>0</v>
      </c>
      <c r="BD10" s="22">
        <v>18893.866000000002</v>
      </c>
      <c r="BE10" s="22">
        <v>33742.455999999998</v>
      </c>
      <c r="BF10" s="22">
        <v>33519.063170000001</v>
      </c>
      <c r="BG10" s="22">
        <v>0</v>
      </c>
      <c r="BH10" s="22">
        <v>0</v>
      </c>
      <c r="BI10" s="22">
        <v>0</v>
      </c>
      <c r="BJ10" s="22">
        <v>0</v>
      </c>
      <c r="BK10" s="22">
        <v>0</v>
      </c>
      <c r="BL10" s="22">
        <v>0</v>
      </c>
      <c r="BM10" s="22">
        <v>276677.89299999998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2">
        <v>96830.59</v>
      </c>
      <c r="BU10" s="22">
        <v>96830.59</v>
      </c>
      <c r="BV10" s="22">
        <v>0</v>
      </c>
      <c r="BW10" s="22">
        <v>0</v>
      </c>
      <c r="BX10" s="22">
        <v>0</v>
      </c>
      <c r="BY10" s="22">
        <v>0</v>
      </c>
      <c r="BZ10" s="22">
        <v>0</v>
      </c>
      <c r="CA10" s="22">
        <v>0</v>
      </c>
      <c r="CB10" s="22">
        <v>0</v>
      </c>
      <c r="CC10" s="22">
        <v>0</v>
      </c>
      <c r="CD10" s="22">
        <v>0</v>
      </c>
      <c r="CE10" s="22">
        <v>0</v>
      </c>
      <c r="CF10" s="22">
        <v>0</v>
      </c>
      <c r="CG10" s="22">
        <v>0</v>
      </c>
      <c r="CH10" s="22">
        <v>0</v>
      </c>
      <c r="CI10" s="22">
        <v>0</v>
      </c>
      <c r="CJ10" s="22">
        <v>0</v>
      </c>
      <c r="CK10" s="22">
        <v>0</v>
      </c>
      <c r="CL10" s="22">
        <v>0</v>
      </c>
      <c r="CM10" s="22">
        <v>0</v>
      </c>
      <c r="CN10" s="22">
        <v>7.4175000000000004</v>
      </c>
      <c r="CO10" s="22">
        <v>2.3105000000000002</v>
      </c>
      <c r="CP10" s="22">
        <v>2.3103899999999999</v>
      </c>
      <c r="CQ10" s="22">
        <v>0</v>
      </c>
      <c r="CR10" s="22">
        <v>0</v>
      </c>
      <c r="CS10" s="22">
        <v>0</v>
      </c>
      <c r="CT10" s="22">
        <v>0</v>
      </c>
      <c r="CU10" s="22">
        <v>0</v>
      </c>
      <c r="CV10" s="22">
        <v>0</v>
      </c>
      <c r="CW10" s="22">
        <v>0</v>
      </c>
      <c r="CX10" s="22">
        <v>0</v>
      </c>
      <c r="CY10" s="22">
        <v>0</v>
      </c>
      <c r="CZ10" s="22">
        <v>0</v>
      </c>
      <c r="DA10" s="22">
        <v>0</v>
      </c>
      <c r="DB10" s="22">
        <v>0</v>
      </c>
      <c r="DC10" s="22">
        <v>0</v>
      </c>
      <c r="DD10" s="22">
        <v>0</v>
      </c>
      <c r="DE10" s="22">
        <v>0</v>
      </c>
      <c r="DF10" s="22">
        <v>0</v>
      </c>
      <c r="DG10" s="22">
        <v>0</v>
      </c>
      <c r="DH10" s="22">
        <v>0</v>
      </c>
      <c r="DI10" s="22">
        <v>0</v>
      </c>
      <c r="DJ10" s="22">
        <v>467.73763000000002</v>
      </c>
      <c r="DK10" s="22">
        <v>467.73763000000002</v>
      </c>
      <c r="DL10" s="22">
        <v>0</v>
      </c>
      <c r="DM10" s="22">
        <v>0</v>
      </c>
      <c r="DN10" s="22">
        <v>0</v>
      </c>
      <c r="DO10" s="22">
        <v>0</v>
      </c>
      <c r="DP10" s="22">
        <v>0</v>
      </c>
      <c r="DQ10" s="22">
        <v>0</v>
      </c>
      <c r="DR10" s="22">
        <v>0</v>
      </c>
      <c r="DS10" s="22">
        <v>0</v>
      </c>
      <c r="DT10" s="22">
        <v>0</v>
      </c>
      <c r="DU10" s="22">
        <v>0</v>
      </c>
      <c r="DV10" s="22">
        <v>0</v>
      </c>
      <c r="DW10" s="22">
        <v>0</v>
      </c>
      <c r="DX10" s="22">
        <v>0</v>
      </c>
      <c r="DY10" s="22">
        <v>0</v>
      </c>
      <c r="DZ10" s="22">
        <v>0</v>
      </c>
      <c r="EA10" s="22">
        <v>0</v>
      </c>
      <c r="EB10" s="22">
        <v>0</v>
      </c>
      <c r="EC10" s="22">
        <v>0</v>
      </c>
      <c r="ED10" s="22">
        <v>0</v>
      </c>
      <c r="EE10" s="22">
        <v>0</v>
      </c>
      <c r="EF10" s="22">
        <v>0</v>
      </c>
      <c r="EG10" s="22">
        <v>0</v>
      </c>
      <c r="EH10" s="22">
        <v>0</v>
      </c>
      <c r="EI10" s="22">
        <v>0</v>
      </c>
      <c r="EJ10" s="22">
        <v>0</v>
      </c>
      <c r="EK10" s="22">
        <v>0</v>
      </c>
      <c r="EL10" s="22">
        <v>0</v>
      </c>
      <c r="EM10" s="22">
        <v>0</v>
      </c>
      <c r="EN10" s="22">
        <v>0</v>
      </c>
      <c r="EO10" s="22">
        <v>0</v>
      </c>
      <c r="EP10" s="22">
        <v>0</v>
      </c>
      <c r="EQ10" s="22">
        <v>0</v>
      </c>
      <c r="ER10" s="22">
        <v>0</v>
      </c>
      <c r="ES10" s="22">
        <v>0</v>
      </c>
      <c r="ET10" s="22">
        <v>0</v>
      </c>
      <c r="EU10" s="22">
        <v>0</v>
      </c>
      <c r="EV10" s="22">
        <v>0</v>
      </c>
      <c r="EW10" s="22">
        <v>0</v>
      </c>
      <c r="EX10" s="22">
        <v>0</v>
      </c>
      <c r="EY10" s="22">
        <v>0</v>
      </c>
      <c r="EZ10" s="22">
        <v>0</v>
      </c>
      <c r="FA10" s="22">
        <v>0</v>
      </c>
      <c r="FB10" s="22">
        <v>0</v>
      </c>
      <c r="FC10" s="22">
        <v>0</v>
      </c>
      <c r="FD10" s="22">
        <v>0</v>
      </c>
      <c r="FE10" s="22">
        <v>117154.7</v>
      </c>
      <c r="FF10" s="22">
        <v>95314.366200000004</v>
      </c>
      <c r="FG10" s="22">
        <v>95314.366200000004</v>
      </c>
      <c r="FH10" s="22">
        <v>0</v>
      </c>
      <c r="FI10" s="22">
        <v>21840.3338</v>
      </c>
      <c r="FJ10" s="22">
        <v>535.35730000000001</v>
      </c>
      <c r="FK10" s="22">
        <v>0</v>
      </c>
      <c r="FL10" s="22">
        <v>0</v>
      </c>
      <c r="FM10" s="22">
        <v>0</v>
      </c>
      <c r="FN10" s="22">
        <v>0</v>
      </c>
      <c r="FO10" s="22">
        <v>0</v>
      </c>
      <c r="FP10" s="22">
        <v>0</v>
      </c>
      <c r="FQ10" s="22">
        <v>0</v>
      </c>
      <c r="FR10" s="22">
        <v>0</v>
      </c>
      <c r="FS10" s="22">
        <v>0</v>
      </c>
      <c r="FT10" s="22">
        <v>12974.9</v>
      </c>
      <c r="FU10" s="22">
        <v>0</v>
      </c>
      <c r="FV10" s="22">
        <v>0</v>
      </c>
      <c r="FW10" s="22">
        <v>0</v>
      </c>
      <c r="FX10" s="22">
        <v>0</v>
      </c>
      <c r="FY10" s="22">
        <v>0</v>
      </c>
      <c r="FZ10" s="22">
        <v>0</v>
      </c>
      <c r="GA10" s="22">
        <v>0</v>
      </c>
      <c r="GB10" s="22">
        <v>0</v>
      </c>
      <c r="GC10" s="22">
        <v>0</v>
      </c>
      <c r="GD10" s="22">
        <v>0</v>
      </c>
      <c r="GE10" s="22">
        <v>0</v>
      </c>
      <c r="GF10" s="22">
        <v>0</v>
      </c>
      <c r="GG10" s="22">
        <v>12974.9</v>
      </c>
      <c r="GH10" s="22">
        <v>12938.95318</v>
      </c>
      <c r="GI10" s="22">
        <v>0</v>
      </c>
      <c r="GJ10" s="22">
        <v>260587.49710000001</v>
      </c>
      <c r="GK10" s="22">
        <v>242589.77636000002</v>
      </c>
      <c r="GL10" s="22">
        <v>0</v>
      </c>
      <c r="GM10" s="22">
        <v>8368.8306499999999</v>
      </c>
      <c r="GN10" s="22">
        <v>7790.8294500000002</v>
      </c>
      <c r="GO10" s="22">
        <v>0</v>
      </c>
      <c r="GP10" s="22">
        <v>0</v>
      </c>
      <c r="GQ10" s="22">
        <v>0</v>
      </c>
      <c r="GR10" s="22">
        <v>109493.37</v>
      </c>
      <c r="GS10" s="22">
        <v>109493.37</v>
      </c>
      <c r="GT10" s="22">
        <v>108587.68584999999</v>
      </c>
      <c r="GU10" s="22">
        <v>400</v>
      </c>
      <c r="GV10" s="22">
        <v>200</v>
      </c>
      <c r="GW10" s="22">
        <v>0</v>
      </c>
      <c r="GX10" s="22">
        <v>147.26191</v>
      </c>
      <c r="GY10" s="22">
        <v>0</v>
      </c>
      <c r="GZ10" s="22">
        <v>0</v>
      </c>
      <c r="HA10" s="22">
        <v>122.78183</v>
      </c>
      <c r="HB10" s="22">
        <v>122.78183</v>
      </c>
      <c r="HC10" s="22">
        <v>122.78183</v>
      </c>
    </row>
    <row r="11" spans="1:211" s="7" customFormat="1" x14ac:dyDescent="0.2">
      <c r="A11" s="20" t="s">
        <v>3</v>
      </c>
      <c r="B11" s="21">
        <f t="shared" si="5"/>
        <v>97495.984339999995</v>
      </c>
      <c r="C11" s="21">
        <f t="shared" si="4"/>
        <v>296787.25268999999</v>
      </c>
      <c r="D11" s="21">
        <f t="shared" si="4"/>
        <v>294925.03043999994</v>
      </c>
      <c r="E11" s="22">
        <v>945.5</v>
      </c>
      <c r="F11" s="22">
        <v>945.5</v>
      </c>
      <c r="G11" s="22">
        <v>945.5</v>
      </c>
      <c r="H11" s="22">
        <v>0</v>
      </c>
      <c r="I11" s="22">
        <v>0</v>
      </c>
      <c r="J11" s="22">
        <v>0</v>
      </c>
      <c r="K11" s="22">
        <v>0</v>
      </c>
      <c r="L11" s="22">
        <v>0</v>
      </c>
      <c r="M11" s="22">
        <v>0</v>
      </c>
      <c r="N11" s="22">
        <v>2395.3249999999998</v>
      </c>
      <c r="O11" s="22">
        <v>2395.3249999999998</v>
      </c>
      <c r="P11" s="22">
        <v>2395.3161099999998</v>
      </c>
      <c r="Q11" s="22">
        <v>0</v>
      </c>
      <c r="R11" s="22">
        <v>0</v>
      </c>
      <c r="S11" s="22">
        <v>0</v>
      </c>
      <c r="T11" s="22">
        <v>0</v>
      </c>
      <c r="U11" s="22">
        <v>3708.8490000000002</v>
      </c>
      <c r="V11" s="22">
        <v>3708.8490000000002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3107.1337100000001</v>
      </c>
      <c r="AK11" s="22">
        <v>3068.3807499999998</v>
      </c>
      <c r="AL11" s="22">
        <v>1860</v>
      </c>
      <c r="AM11" s="22">
        <v>1847.444</v>
      </c>
      <c r="AN11" s="22">
        <v>1847.444</v>
      </c>
      <c r="AO11" s="22">
        <v>0</v>
      </c>
      <c r="AP11" s="22">
        <v>0</v>
      </c>
      <c r="AQ11" s="22">
        <v>0</v>
      </c>
      <c r="AR11" s="22">
        <v>0</v>
      </c>
      <c r="AS11" s="22">
        <v>0</v>
      </c>
      <c r="AT11" s="22">
        <v>0</v>
      </c>
      <c r="AU11" s="22">
        <v>0</v>
      </c>
      <c r="AV11" s="22">
        <v>0</v>
      </c>
      <c r="AW11" s="22">
        <v>0</v>
      </c>
      <c r="AX11" s="22">
        <v>10434.6</v>
      </c>
      <c r="AY11" s="22">
        <v>10434.6</v>
      </c>
      <c r="AZ11" s="22">
        <v>10434.6</v>
      </c>
      <c r="BA11" s="22">
        <v>0</v>
      </c>
      <c r="BB11" s="22">
        <v>0</v>
      </c>
      <c r="BC11" s="22">
        <v>0</v>
      </c>
      <c r="BD11" s="22">
        <v>2049.4380000000001</v>
      </c>
      <c r="BE11" s="22">
        <v>905.51599999999996</v>
      </c>
      <c r="BF11" s="22">
        <v>663.37523999999996</v>
      </c>
      <c r="BG11" s="22">
        <v>0</v>
      </c>
      <c r="BH11" s="22">
        <v>0</v>
      </c>
      <c r="BI11" s="22">
        <v>0</v>
      </c>
      <c r="BJ11" s="22">
        <v>8747.4</v>
      </c>
      <c r="BK11" s="22">
        <v>8747.4</v>
      </c>
      <c r="BL11" s="22">
        <v>8747.4</v>
      </c>
      <c r="BM11" s="22">
        <v>0</v>
      </c>
      <c r="BN11" s="22">
        <v>0</v>
      </c>
      <c r="BO11" s="22">
        <v>0</v>
      </c>
      <c r="BP11" s="22">
        <v>0</v>
      </c>
      <c r="BQ11" s="22">
        <v>0</v>
      </c>
      <c r="BR11" s="22">
        <v>0</v>
      </c>
      <c r="BS11" s="22">
        <v>42621.436999999998</v>
      </c>
      <c r="BT11" s="22">
        <v>92855.69</v>
      </c>
      <c r="BU11" s="22">
        <v>92855.69</v>
      </c>
      <c r="BV11" s="22">
        <v>0</v>
      </c>
      <c r="BW11" s="22">
        <v>0</v>
      </c>
      <c r="BX11" s="22">
        <v>0</v>
      </c>
      <c r="BY11" s="22">
        <v>0</v>
      </c>
      <c r="BZ11" s="22">
        <v>0</v>
      </c>
      <c r="CA11" s="22">
        <v>0</v>
      </c>
      <c r="CB11" s="22">
        <v>0</v>
      </c>
      <c r="CC11" s="22">
        <v>0</v>
      </c>
      <c r="CD11" s="22">
        <v>0</v>
      </c>
      <c r="CE11" s="22">
        <v>4127.3825200000001</v>
      </c>
      <c r="CF11" s="22">
        <v>1020.24881</v>
      </c>
      <c r="CG11" s="22">
        <v>1020.24881</v>
      </c>
      <c r="CH11" s="22">
        <v>4772.7767000000003</v>
      </c>
      <c r="CI11" s="22">
        <v>8368.9814299999998</v>
      </c>
      <c r="CJ11" s="22">
        <v>8034.1224400000001</v>
      </c>
      <c r="CK11" s="22">
        <v>0</v>
      </c>
      <c r="CL11" s="22">
        <v>88899.16</v>
      </c>
      <c r="CM11" s="22">
        <v>88899.16</v>
      </c>
      <c r="CN11" s="22">
        <v>14.093249999999999</v>
      </c>
      <c r="CO11" s="22">
        <v>4.3899499999999998</v>
      </c>
      <c r="CP11" s="22">
        <v>4.3899499999999998</v>
      </c>
      <c r="CQ11" s="22">
        <v>0</v>
      </c>
      <c r="CR11" s="22">
        <v>0</v>
      </c>
      <c r="CS11" s="22">
        <v>0</v>
      </c>
      <c r="CT11" s="22">
        <v>0</v>
      </c>
      <c r="CU11" s="22">
        <v>0</v>
      </c>
      <c r="CV11" s="22">
        <v>0</v>
      </c>
      <c r="CW11" s="22">
        <v>0</v>
      </c>
      <c r="CX11" s="22">
        <v>989.97050000000002</v>
      </c>
      <c r="CY11" s="22">
        <v>989.97050000000002</v>
      </c>
      <c r="CZ11" s="22">
        <v>0</v>
      </c>
      <c r="DA11" s="22">
        <v>9600</v>
      </c>
      <c r="DB11" s="22">
        <v>9600</v>
      </c>
      <c r="DC11" s="22">
        <v>0</v>
      </c>
      <c r="DD11" s="22">
        <v>0</v>
      </c>
      <c r="DE11" s="22">
        <v>0</v>
      </c>
      <c r="DF11" s="22">
        <v>0</v>
      </c>
      <c r="DG11" s="22">
        <v>0</v>
      </c>
      <c r="DH11" s="22">
        <v>0</v>
      </c>
      <c r="DI11" s="22">
        <v>0</v>
      </c>
      <c r="DJ11" s="22">
        <v>920.77093000000002</v>
      </c>
      <c r="DK11" s="22">
        <v>920.77093000000002</v>
      </c>
      <c r="DL11" s="22">
        <v>0</v>
      </c>
      <c r="DM11" s="22">
        <v>0</v>
      </c>
      <c r="DN11" s="22">
        <v>0</v>
      </c>
      <c r="DO11" s="22">
        <v>0</v>
      </c>
      <c r="DP11" s="22">
        <v>1934.40626</v>
      </c>
      <c r="DQ11" s="22">
        <v>1934.40626</v>
      </c>
      <c r="DR11" s="22">
        <v>0</v>
      </c>
      <c r="DS11" s="22">
        <v>1060.56</v>
      </c>
      <c r="DT11" s="22">
        <v>1060.56</v>
      </c>
      <c r="DU11" s="22">
        <v>0</v>
      </c>
      <c r="DV11" s="22">
        <v>0</v>
      </c>
      <c r="DW11" s="22">
        <v>0</v>
      </c>
      <c r="DX11" s="22">
        <v>0</v>
      </c>
      <c r="DY11" s="22">
        <v>0</v>
      </c>
      <c r="DZ11" s="22">
        <v>0</v>
      </c>
      <c r="EA11" s="22">
        <v>0</v>
      </c>
      <c r="EB11" s="22">
        <v>0</v>
      </c>
      <c r="EC11" s="22">
        <v>0</v>
      </c>
      <c r="ED11" s="22">
        <v>0</v>
      </c>
      <c r="EE11" s="22">
        <v>10000</v>
      </c>
      <c r="EF11" s="22">
        <v>9501.25</v>
      </c>
      <c r="EG11" s="22">
        <v>0</v>
      </c>
      <c r="EH11" s="22">
        <v>0</v>
      </c>
      <c r="EI11" s="22">
        <v>0</v>
      </c>
      <c r="EJ11" s="22">
        <v>0</v>
      </c>
      <c r="EK11" s="22">
        <v>0</v>
      </c>
      <c r="EL11" s="22">
        <v>0</v>
      </c>
      <c r="EM11" s="22">
        <v>0</v>
      </c>
      <c r="EN11" s="22">
        <v>0</v>
      </c>
      <c r="EO11" s="22">
        <v>0</v>
      </c>
      <c r="EP11" s="22">
        <v>0</v>
      </c>
      <c r="EQ11" s="22">
        <v>0</v>
      </c>
      <c r="ER11" s="22">
        <v>0</v>
      </c>
      <c r="ES11" s="22">
        <v>0</v>
      </c>
      <c r="ET11" s="22">
        <v>0</v>
      </c>
      <c r="EU11" s="22">
        <v>0</v>
      </c>
      <c r="EV11" s="22">
        <v>0</v>
      </c>
      <c r="EW11" s="22">
        <v>0</v>
      </c>
      <c r="EX11" s="22">
        <v>0</v>
      </c>
      <c r="EY11" s="22">
        <v>0</v>
      </c>
      <c r="EZ11" s="22">
        <v>0</v>
      </c>
      <c r="FA11" s="22">
        <v>0</v>
      </c>
      <c r="FB11" s="22">
        <v>0</v>
      </c>
      <c r="FC11" s="22">
        <v>0</v>
      </c>
      <c r="FD11" s="22">
        <v>0</v>
      </c>
      <c r="FE11" s="22">
        <v>0</v>
      </c>
      <c r="FF11" s="22">
        <v>0</v>
      </c>
      <c r="FG11" s="22">
        <v>0</v>
      </c>
      <c r="FH11" s="22">
        <v>0</v>
      </c>
      <c r="FI11" s="22">
        <v>0</v>
      </c>
      <c r="FJ11" s="22">
        <v>0</v>
      </c>
      <c r="FK11" s="22">
        <v>0</v>
      </c>
      <c r="FL11" s="22">
        <v>29394.109</v>
      </c>
      <c r="FM11" s="22">
        <v>28646.398350000003</v>
      </c>
      <c r="FN11" s="22">
        <v>0</v>
      </c>
      <c r="FO11" s="22">
        <v>0</v>
      </c>
      <c r="FP11" s="22">
        <v>0</v>
      </c>
      <c r="FQ11" s="22">
        <v>0</v>
      </c>
      <c r="FR11" s="22">
        <v>0</v>
      </c>
      <c r="FS11" s="22">
        <v>0</v>
      </c>
      <c r="FT11" s="22">
        <v>2091.5</v>
      </c>
      <c r="FU11" s="22">
        <v>0</v>
      </c>
      <c r="FV11" s="22">
        <v>0</v>
      </c>
      <c r="FW11" s="22">
        <v>0</v>
      </c>
      <c r="FX11" s="22">
        <v>0</v>
      </c>
      <c r="FY11" s="22">
        <v>0</v>
      </c>
      <c r="FZ11" s="22">
        <v>0</v>
      </c>
      <c r="GA11" s="22">
        <v>0</v>
      </c>
      <c r="GB11" s="22">
        <v>0</v>
      </c>
      <c r="GC11" s="22">
        <v>0</v>
      </c>
      <c r="GD11" s="22">
        <v>0</v>
      </c>
      <c r="GE11" s="22">
        <v>0</v>
      </c>
      <c r="GF11" s="22">
        <v>0</v>
      </c>
      <c r="GG11" s="22">
        <v>2032.412</v>
      </c>
      <c r="GH11" s="22">
        <v>2032.412</v>
      </c>
      <c r="GI11" s="22">
        <v>0</v>
      </c>
      <c r="GJ11" s="22">
        <v>0</v>
      </c>
      <c r="GK11" s="22">
        <v>0</v>
      </c>
      <c r="GL11" s="22">
        <v>0</v>
      </c>
      <c r="GM11" s="22">
        <v>0</v>
      </c>
      <c r="GN11" s="22">
        <v>0</v>
      </c>
      <c r="GO11" s="22">
        <v>0</v>
      </c>
      <c r="GP11" s="22">
        <v>0</v>
      </c>
      <c r="GQ11" s="22">
        <v>0</v>
      </c>
      <c r="GR11" s="22">
        <v>16694.5</v>
      </c>
      <c r="GS11" s="22">
        <v>17596.06551</v>
      </c>
      <c r="GT11" s="22">
        <v>17596.06551</v>
      </c>
      <c r="GU11" s="22">
        <v>0</v>
      </c>
      <c r="GV11" s="22">
        <v>0</v>
      </c>
      <c r="GW11" s="22">
        <v>0</v>
      </c>
      <c r="GX11" s="22">
        <v>723.31128000000001</v>
      </c>
      <c r="GY11" s="22">
        <v>0</v>
      </c>
      <c r="GZ11" s="22">
        <v>0</v>
      </c>
      <c r="HA11" s="22">
        <v>18.720590000000001</v>
      </c>
      <c r="HB11" s="22">
        <v>18.720590000000001</v>
      </c>
      <c r="HC11" s="22">
        <v>18.720590000000001</v>
      </c>
    </row>
    <row r="12" spans="1:211" s="7" customFormat="1" x14ac:dyDescent="0.2">
      <c r="A12" s="20" t="s">
        <v>10</v>
      </c>
      <c r="B12" s="21">
        <f t="shared" si="5"/>
        <v>117762.69695999999</v>
      </c>
      <c r="C12" s="21">
        <f t="shared" si="4"/>
        <v>221234.35393999997</v>
      </c>
      <c r="D12" s="21">
        <f t="shared" si="4"/>
        <v>207129.53252999994</v>
      </c>
      <c r="E12" s="22">
        <v>463.3</v>
      </c>
      <c r="F12" s="22">
        <v>463.3</v>
      </c>
      <c r="G12" s="22">
        <v>463.3</v>
      </c>
      <c r="H12" s="22">
        <v>0</v>
      </c>
      <c r="I12" s="22">
        <v>0</v>
      </c>
      <c r="J12" s="22">
        <v>0</v>
      </c>
      <c r="K12" s="22">
        <v>0</v>
      </c>
      <c r="L12" s="22">
        <v>0</v>
      </c>
      <c r="M12" s="22">
        <v>0</v>
      </c>
      <c r="N12" s="22">
        <v>1405.1569999999999</v>
      </c>
      <c r="O12" s="22">
        <v>1405.1569999999999</v>
      </c>
      <c r="P12" s="22">
        <v>1405.1567399999999</v>
      </c>
      <c r="Q12" s="22">
        <v>0</v>
      </c>
      <c r="R12" s="22">
        <v>3322.5250000000001</v>
      </c>
      <c r="S12" s="22">
        <v>3322.5250000000001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555.16584</v>
      </c>
      <c r="AK12" s="22">
        <v>533.58411999999998</v>
      </c>
      <c r="AL12" s="22">
        <v>0</v>
      </c>
      <c r="AM12" s="22">
        <v>0</v>
      </c>
      <c r="AN12" s="22">
        <v>0</v>
      </c>
      <c r="AO12" s="22">
        <v>0</v>
      </c>
      <c r="AP12" s="22">
        <v>0</v>
      </c>
      <c r="AQ12" s="22">
        <v>0</v>
      </c>
      <c r="AR12" s="22">
        <v>0</v>
      </c>
      <c r="AS12" s="22">
        <v>6818.9167900000002</v>
      </c>
      <c r="AT12" s="22">
        <v>6818.9167900000002</v>
      </c>
      <c r="AU12" s="22">
        <v>0</v>
      </c>
      <c r="AV12" s="22">
        <v>0</v>
      </c>
      <c r="AW12" s="22">
        <v>0</v>
      </c>
      <c r="AX12" s="22">
        <v>0</v>
      </c>
      <c r="AY12" s="22">
        <v>0</v>
      </c>
      <c r="AZ12" s="22">
        <v>0</v>
      </c>
      <c r="BA12" s="22">
        <v>0</v>
      </c>
      <c r="BB12" s="22">
        <v>17257.8</v>
      </c>
      <c r="BC12" s="22">
        <v>8635.5851600000005</v>
      </c>
      <c r="BD12" s="22">
        <v>3428.8870000000002</v>
      </c>
      <c r="BE12" s="22">
        <v>3313.498</v>
      </c>
      <c r="BF12" s="22">
        <v>3313.498</v>
      </c>
      <c r="BG12" s="22">
        <v>0</v>
      </c>
      <c r="BH12" s="22">
        <v>0</v>
      </c>
      <c r="BI12" s="22">
        <v>0</v>
      </c>
      <c r="BJ12" s="22">
        <v>0</v>
      </c>
      <c r="BK12" s="22">
        <v>0</v>
      </c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17665.117999999999</v>
      </c>
      <c r="BT12" s="22">
        <v>57053.737999999998</v>
      </c>
      <c r="BU12" s="22">
        <v>57053.737999999998</v>
      </c>
      <c r="BV12" s="22">
        <v>0</v>
      </c>
      <c r="BW12" s="22">
        <v>0</v>
      </c>
      <c r="BX12" s="22">
        <v>0</v>
      </c>
      <c r="BY12" s="22">
        <v>0</v>
      </c>
      <c r="BZ12" s="22">
        <v>0</v>
      </c>
      <c r="CA12" s="22">
        <v>0</v>
      </c>
      <c r="CB12" s="22">
        <v>0</v>
      </c>
      <c r="CC12" s="22">
        <v>0</v>
      </c>
      <c r="CD12" s="22">
        <v>0</v>
      </c>
      <c r="CE12" s="22">
        <v>825.04216000000008</v>
      </c>
      <c r="CF12" s="22">
        <v>269.87632000000002</v>
      </c>
      <c r="CG12" s="22">
        <v>269.87632000000002</v>
      </c>
      <c r="CH12" s="22">
        <v>2368.3893700000003</v>
      </c>
      <c r="CI12" s="22">
        <v>5014.0158099999999</v>
      </c>
      <c r="CJ12" s="22">
        <v>4235.9524800000008</v>
      </c>
      <c r="CK12" s="22">
        <v>0</v>
      </c>
      <c r="CL12" s="22">
        <v>0</v>
      </c>
      <c r="CM12" s="22">
        <v>0</v>
      </c>
      <c r="CN12" s="22">
        <v>8.7081499999999998</v>
      </c>
      <c r="CO12" s="22">
        <v>2.7125300000000001</v>
      </c>
      <c r="CP12" s="22">
        <v>0</v>
      </c>
      <c r="CQ12" s="22">
        <v>0</v>
      </c>
      <c r="CR12" s="22">
        <v>0</v>
      </c>
      <c r="CS12" s="22">
        <v>0</v>
      </c>
      <c r="CT12" s="22">
        <v>0</v>
      </c>
      <c r="CU12" s="22">
        <v>0</v>
      </c>
      <c r="CV12" s="22">
        <v>0</v>
      </c>
      <c r="CW12" s="22">
        <v>0</v>
      </c>
      <c r="CX12" s="22">
        <v>0</v>
      </c>
      <c r="CY12" s="22">
        <v>0</v>
      </c>
      <c r="CZ12" s="22">
        <v>0</v>
      </c>
      <c r="DA12" s="22">
        <v>0</v>
      </c>
      <c r="DB12" s="22">
        <v>0</v>
      </c>
      <c r="DC12" s="22">
        <v>0</v>
      </c>
      <c r="DD12" s="22">
        <v>0</v>
      </c>
      <c r="DE12" s="22">
        <v>0</v>
      </c>
      <c r="DF12" s="22">
        <v>0</v>
      </c>
      <c r="DG12" s="22">
        <v>0</v>
      </c>
      <c r="DH12" s="22">
        <v>0</v>
      </c>
      <c r="DI12" s="22">
        <v>0</v>
      </c>
      <c r="DJ12" s="22">
        <v>0</v>
      </c>
      <c r="DK12" s="22">
        <v>0</v>
      </c>
      <c r="DL12" s="22">
        <v>0</v>
      </c>
      <c r="DM12" s="22">
        <v>0</v>
      </c>
      <c r="DN12" s="22">
        <v>0</v>
      </c>
      <c r="DO12" s="22">
        <v>0</v>
      </c>
      <c r="DP12" s="22">
        <v>0</v>
      </c>
      <c r="DQ12" s="22">
        <v>0</v>
      </c>
      <c r="DR12" s="22">
        <v>0</v>
      </c>
      <c r="DS12" s="22">
        <v>1783.30081</v>
      </c>
      <c r="DT12" s="22">
        <v>1783.30081</v>
      </c>
      <c r="DU12" s="22">
        <v>0</v>
      </c>
      <c r="DV12" s="22">
        <v>0</v>
      </c>
      <c r="DW12" s="22">
        <v>0</v>
      </c>
      <c r="DX12" s="22">
        <v>0</v>
      </c>
      <c r="DY12" s="22">
        <v>0</v>
      </c>
      <c r="DZ12" s="22">
        <v>0</v>
      </c>
      <c r="EA12" s="22">
        <v>0</v>
      </c>
      <c r="EB12" s="22">
        <v>0</v>
      </c>
      <c r="EC12" s="22">
        <v>0</v>
      </c>
      <c r="ED12" s="22">
        <v>0</v>
      </c>
      <c r="EE12" s="22">
        <v>0</v>
      </c>
      <c r="EF12" s="22">
        <v>0</v>
      </c>
      <c r="EG12" s="22">
        <v>0</v>
      </c>
      <c r="EH12" s="22">
        <v>0</v>
      </c>
      <c r="EI12" s="22">
        <v>0</v>
      </c>
      <c r="EJ12" s="22">
        <v>0</v>
      </c>
      <c r="EK12" s="22">
        <v>0</v>
      </c>
      <c r="EL12" s="22">
        <v>0</v>
      </c>
      <c r="EM12" s="22">
        <v>0</v>
      </c>
      <c r="EN12" s="22">
        <v>0</v>
      </c>
      <c r="EO12" s="22">
        <v>0</v>
      </c>
      <c r="EP12" s="22">
        <v>0</v>
      </c>
      <c r="EQ12" s="22">
        <v>0</v>
      </c>
      <c r="ER12" s="22">
        <v>0</v>
      </c>
      <c r="ES12" s="22">
        <v>0</v>
      </c>
      <c r="ET12" s="22">
        <v>0</v>
      </c>
      <c r="EU12" s="22">
        <v>0</v>
      </c>
      <c r="EV12" s="22">
        <v>0</v>
      </c>
      <c r="EW12" s="22">
        <v>0</v>
      </c>
      <c r="EX12" s="22">
        <v>0</v>
      </c>
      <c r="EY12" s="22">
        <v>0</v>
      </c>
      <c r="EZ12" s="22">
        <v>0</v>
      </c>
      <c r="FA12" s="22">
        <v>0</v>
      </c>
      <c r="FB12" s="22">
        <v>0</v>
      </c>
      <c r="FC12" s="22">
        <v>0</v>
      </c>
      <c r="FD12" s="22">
        <v>0</v>
      </c>
      <c r="FE12" s="22">
        <v>83884.432000000001</v>
      </c>
      <c r="FF12" s="22">
        <v>83884.432000000001</v>
      </c>
      <c r="FG12" s="22">
        <v>83884.432000000001</v>
      </c>
      <c r="FH12" s="22">
        <v>0</v>
      </c>
      <c r="FI12" s="22">
        <v>0</v>
      </c>
      <c r="FJ12" s="22">
        <v>0</v>
      </c>
      <c r="FK12" s="22">
        <v>0</v>
      </c>
      <c r="FL12" s="22">
        <v>9729.9159999999993</v>
      </c>
      <c r="FM12" s="22">
        <v>9680.8274199999996</v>
      </c>
      <c r="FN12" s="22">
        <v>0</v>
      </c>
      <c r="FO12" s="22">
        <v>0</v>
      </c>
      <c r="FP12" s="22">
        <v>0</v>
      </c>
      <c r="FQ12" s="22">
        <v>0</v>
      </c>
      <c r="FR12" s="22">
        <v>0</v>
      </c>
      <c r="FS12" s="22">
        <v>0</v>
      </c>
      <c r="FT12" s="22">
        <v>604.29999999999995</v>
      </c>
      <c r="FU12" s="22">
        <v>0</v>
      </c>
      <c r="FV12" s="22">
        <v>0</v>
      </c>
      <c r="FW12" s="22">
        <v>0</v>
      </c>
      <c r="FX12" s="22">
        <v>0</v>
      </c>
      <c r="FY12" s="22">
        <v>0</v>
      </c>
      <c r="FZ12" s="22">
        <v>0</v>
      </c>
      <c r="GA12" s="22">
        <v>0</v>
      </c>
      <c r="GB12" s="22">
        <v>0</v>
      </c>
      <c r="GC12" s="22">
        <v>0</v>
      </c>
      <c r="GD12" s="22">
        <v>0</v>
      </c>
      <c r="GE12" s="22">
        <v>0</v>
      </c>
      <c r="GF12" s="22">
        <v>0</v>
      </c>
      <c r="GG12" s="22">
        <v>604.29999999999995</v>
      </c>
      <c r="GH12" s="22">
        <v>467.52807999999999</v>
      </c>
      <c r="GI12" s="22">
        <v>0</v>
      </c>
      <c r="GJ12" s="22">
        <v>20550.764440000003</v>
      </c>
      <c r="GK12" s="22">
        <v>18142.94569</v>
      </c>
      <c r="GL12" s="22">
        <v>0</v>
      </c>
      <c r="GM12" s="22">
        <v>774.83152000000007</v>
      </c>
      <c r="GN12" s="22">
        <v>684.01841000000002</v>
      </c>
      <c r="GO12" s="22">
        <v>0</v>
      </c>
      <c r="GP12" s="22">
        <v>0</v>
      </c>
      <c r="GQ12" s="22">
        <v>0</v>
      </c>
      <c r="GR12" s="22">
        <v>7101.4</v>
      </c>
      <c r="GS12" s="22">
        <v>8422.1405999999988</v>
      </c>
      <c r="GT12" s="22">
        <v>6426.3842300000006</v>
      </c>
      <c r="GU12" s="22">
        <v>0</v>
      </c>
      <c r="GV12" s="22">
        <v>0</v>
      </c>
      <c r="GW12" s="22">
        <v>0</v>
      </c>
      <c r="GX12" s="22">
        <v>0</v>
      </c>
      <c r="GY12" s="22">
        <v>0</v>
      </c>
      <c r="GZ12" s="22">
        <v>0</v>
      </c>
      <c r="HA12" s="22">
        <v>7.9632800000000001</v>
      </c>
      <c r="HB12" s="22">
        <v>7.9632800000000001</v>
      </c>
      <c r="HC12" s="22">
        <v>7.9632800000000001</v>
      </c>
    </row>
    <row r="13" spans="1:211" s="7" customFormat="1" x14ac:dyDescent="0.2">
      <c r="A13" s="20" t="s">
        <v>12</v>
      </c>
      <c r="B13" s="21">
        <f t="shared" si="5"/>
        <v>486571.51616999996</v>
      </c>
      <c r="C13" s="21">
        <f t="shared" si="4"/>
        <v>516029.17612000002</v>
      </c>
      <c r="D13" s="21">
        <f t="shared" si="4"/>
        <v>514278.99684999994</v>
      </c>
      <c r="E13" s="22">
        <v>2069.1999999999998</v>
      </c>
      <c r="F13" s="22">
        <v>2069.1999999999998</v>
      </c>
      <c r="G13" s="22">
        <v>2069.1999999999998</v>
      </c>
      <c r="H13" s="22">
        <v>0</v>
      </c>
      <c r="I13" s="22">
        <v>0</v>
      </c>
      <c r="J13" s="22">
        <v>0</v>
      </c>
      <c r="K13" s="22">
        <v>1018.32821</v>
      </c>
      <c r="L13" s="22">
        <v>1018.32821</v>
      </c>
      <c r="M13" s="22">
        <v>1018.32821</v>
      </c>
      <c r="N13" s="22">
        <v>2122.7170000000001</v>
      </c>
      <c r="O13" s="22">
        <v>2122.7170000000001</v>
      </c>
      <c r="P13" s="22">
        <v>2122.0500000000002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0</v>
      </c>
      <c r="AF13" s="22">
        <v>0</v>
      </c>
      <c r="AG13" s="22">
        <v>0</v>
      </c>
      <c r="AH13" s="22">
        <v>0</v>
      </c>
      <c r="AI13" s="22">
        <v>0</v>
      </c>
      <c r="AJ13" s="22">
        <v>7075.3172999999997</v>
      </c>
      <c r="AK13" s="22">
        <v>6916.4142999999995</v>
      </c>
      <c r="AL13" s="22">
        <v>0</v>
      </c>
      <c r="AM13" s="22">
        <v>0</v>
      </c>
      <c r="AN13" s="22">
        <v>0</v>
      </c>
      <c r="AO13" s="22">
        <v>0</v>
      </c>
      <c r="AP13" s="22">
        <v>0</v>
      </c>
      <c r="AQ13" s="22">
        <v>0</v>
      </c>
      <c r="AR13" s="22">
        <v>0</v>
      </c>
      <c r="AS13" s="22">
        <v>0</v>
      </c>
      <c r="AT13" s="22">
        <v>0</v>
      </c>
      <c r="AU13" s="22">
        <v>0</v>
      </c>
      <c r="AV13" s="22">
        <v>0</v>
      </c>
      <c r="AW13" s="22">
        <v>0</v>
      </c>
      <c r="AX13" s="22">
        <v>0</v>
      </c>
      <c r="AY13" s="22">
        <v>0</v>
      </c>
      <c r="AZ13" s="22">
        <v>0</v>
      </c>
      <c r="BA13" s="22">
        <v>0</v>
      </c>
      <c r="BB13" s="22">
        <v>0</v>
      </c>
      <c r="BC13" s="22">
        <v>0</v>
      </c>
      <c r="BD13" s="22">
        <v>0</v>
      </c>
      <c r="BE13" s="22">
        <v>0</v>
      </c>
      <c r="BF13" s="22">
        <v>0</v>
      </c>
      <c r="BG13" s="22">
        <v>0</v>
      </c>
      <c r="BH13" s="22">
        <v>0</v>
      </c>
      <c r="BI13" s="22">
        <v>0</v>
      </c>
      <c r="BJ13" s="22">
        <v>0</v>
      </c>
      <c r="BK13" s="22">
        <v>0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0</v>
      </c>
      <c r="BS13" s="22">
        <v>4697.67</v>
      </c>
      <c r="BT13" s="22">
        <v>40805.451999999997</v>
      </c>
      <c r="BU13" s="22">
        <v>40805.451999999997</v>
      </c>
      <c r="BV13" s="22">
        <v>0</v>
      </c>
      <c r="BW13" s="22">
        <v>0</v>
      </c>
      <c r="BX13" s="22">
        <v>0</v>
      </c>
      <c r="BY13" s="22">
        <v>0</v>
      </c>
      <c r="BZ13" s="22">
        <v>0</v>
      </c>
      <c r="CA13" s="22">
        <v>0</v>
      </c>
      <c r="CB13" s="22">
        <v>0</v>
      </c>
      <c r="CC13" s="22">
        <v>0</v>
      </c>
      <c r="CD13" s="22">
        <v>0</v>
      </c>
      <c r="CE13" s="22">
        <v>11982.778050000001</v>
      </c>
      <c r="CF13" s="22">
        <v>4907.4607500000002</v>
      </c>
      <c r="CG13" s="22">
        <v>4907.4607500000002</v>
      </c>
      <c r="CH13" s="22">
        <v>0</v>
      </c>
      <c r="CI13" s="22">
        <v>0</v>
      </c>
      <c r="CJ13" s="22">
        <v>0</v>
      </c>
      <c r="CK13" s="22">
        <v>0</v>
      </c>
      <c r="CL13" s="22">
        <v>0</v>
      </c>
      <c r="CM13" s="22">
        <v>0</v>
      </c>
      <c r="CN13" s="22">
        <v>9.4498999999999995</v>
      </c>
      <c r="CO13" s="22">
        <v>2.9435799999999999</v>
      </c>
      <c r="CP13" s="22">
        <v>2.9434399999999998</v>
      </c>
      <c r="CQ13" s="22">
        <v>0</v>
      </c>
      <c r="CR13" s="22">
        <v>0</v>
      </c>
      <c r="CS13" s="22">
        <v>0</v>
      </c>
      <c r="CT13" s="22">
        <v>0</v>
      </c>
      <c r="CU13" s="22">
        <v>0</v>
      </c>
      <c r="CV13" s="22">
        <v>0</v>
      </c>
      <c r="CW13" s="22">
        <v>0</v>
      </c>
      <c r="CX13" s="22">
        <v>0</v>
      </c>
      <c r="CY13" s="22">
        <v>0</v>
      </c>
      <c r="CZ13" s="22">
        <v>0</v>
      </c>
      <c r="DA13" s="22">
        <v>0</v>
      </c>
      <c r="DB13" s="22">
        <v>0</v>
      </c>
      <c r="DC13" s="22">
        <v>0</v>
      </c>
      <c r="DD13" s="22">
        <v>698.28</v>
      </c>
      <c r="DE13" s="22">
        <v>697.94431000000009</v>
      </c>
      <c r="DF13" s="22">
        <v>0</v>
      </c>
      <c r="DG13" s="22">
        <v>0</v>
      </c>
      <c r="DH13" s="22">
        <v>0</v>
      </c>
      <c r="DI13" s="22">
        <v>0</v>
      </c>
      <c r="DJ13" s="22">
        <v>347.45454999999998</v>
      </c>
      <c r="DK13" s="22">
        <v>347.45454999999998</v>
      </c>
      <c r="DL13" s="22">
        <v>0</v>
      </c>
      <c r="DM13" s="22">
        <v>0</v>
      </c>
      <c r="DN13" s="22">
        <v>0</v>
      </c>
      <c r="DO13" s="22">
        <v>0</v>
      </c>
      <c r="DP13" s="22">
        <v>0</v>
      </c>
      <c r="DQ13" s="22">
        <v>0</v>
      </c>
      <c r="DR13" s="22">
        <v>0</v>
      </c>
      <c r="DS13" s="22">
        <v>1974.5974899999999</v>
      </c>
      <c r="DT13" s="22">
        <v>1974.5974899999999</v>
      </c>
      <c r="DU13" s="22">
        <v>0</v>
      </c>
      <c r="DV13" s="22">
        <v>0</v>
      </c>
      <c r="DW13" s="22">
        <v>0</v>
      </c>
      <c r="DX13" s="22">
        <v>0</v>
      </c>
      <c r="DY13" s="22">
        <v>0</v>
      </c>
      <c r="DZ13" s="22">
        <v>0</v>
      </c>
      <c r="EA13" s="22">
        <v>0</v>
      </c>
      <c r="EB13" s="22">
        <v>0</v>
      </c>
      <c r="EC13" s="22">
        <v>0</v>
      </c>
      <c r="ED13" s="22">
        <v>0</v>
      </c>
      <c r="EE13" s="22">
        <v>0</v>
      </c>
      <c r="EF13" s="22">
        <v>0</v>
      </c>
      <c r="EG13" s="22">
        <v>0</v>
      </c>
      <c r="EH13" s="22">
        <v>0</v>
      </c>
      <c r="EI13" s="22">
        <v>0</v>
      </c>
      <c r="EJ13" s="22">
        <v>0</v>
      </c>
      <c r="EK13" s="22">
        <v>0</v>
      </c>
      <c r="EL13" s="22">
        <v>0</v>
      </c>
      <c r="EM13" s="22">
        <v>28026.799999999999</v>
      </c>
      <c r="EN13" s="22">
        <v>34070.307260000001</v>
      </c>
      <c r="EO13" s="22">
        <v>34070.307260000001</v>
      </c>
      <c r="EP13" s="22">
        <v>45335.6</v>
      </c>
      <c r="EQ13" s="22">
        <v>0</v>
      </c>
      <c r="ER13" s="22">
        <v>0</v>
      </c>
      <c r="ES13" s="22">
        <v>2520.2249999999999</v>
      </c>
      <c r="ET13" s="22">
        <v>2520.1999999999998</v>
      </c>
      <c r="EU13" s="22">
        <v>2520.1999999999998</v>
      </c>
      <c r="EV13" s="22">
        <v>340682.375</v>
      </c>
      <c r="EW13" s="22">
        <v>340682.4</v>
      </c>
      <c r="EX13" s="22">
        <v>340682.4</v>
      </c>
      <c r="EY13" s="22">
        <v>0</v>
      </c>
      <c r="EZ13" s="22">
        <v>0</v>
      </c>
      <c r="FA13" s="22">
        <v>0</v>
      </c>
      <c r="FB13" s="22">
        <v>0</v>
      </c>
      <c r="FC13" s="22">
        <v>0</v>
      </c>
      <c r="FD13" s="22">
        <v>0</v>
      </c>
      <c r="FE13" s="22">
        <v>0</v>
      </c>
      <c r="FF13" s="22">
        <v>0</v>
      </c>
      <c r="FG13" s="22">
        <v>0</v>
      </c>
      <c r="FH13" s="22">
        <v>0</v>
      </c>
      <c r="FI13" s="22">
        <v>0</v>
      </c>
      <c r="FJ13" s="22">
        <v>0</v>
      </c>
      <c r="FK13" s="22">
        <v>0</v>
      </c>
      <c r="FL13" s="22">
        <v>35939.103560000003</v>
      </c>
      <c r="FM13" s="22">
        <v>35393.281719999999</v>
      </c>
      <c r="FN13" s="22">
        <v>15928.6405</v>
      </c>
      <c r="FO13" s="22">
        <f>31857.281/2</f>
        <v>15928.6405</v>
      </c>
      <c r="FP13" s="22">
        <f>31857.281/2</f>
        <v>15928.6405</v>
      </c>
      <c r="FQ13" s="22">
        <v>0</v>
      </c>
      <c r="FR13" s="22">
        <v>0</v>
      </c>
      <c r="FS13" s="22">
        <v>0</v>
      </c>
      <c r="FT13" s="22">
        <v>0</v>
      </c>
      <c r="FU13" s="22">
        <v>0</v>
      </c>
      <c r="FV13" s="22">
        <v>0</v>
      </c>
      <c r="FW13" s="22">
        <v>0</v>
      </c>
      <c r="FX13" s="22">
        <v>0</v>
      </c>
      <c r="FY13" s="22">
        <v>0</v>
      </c>
      <c r="FZ13" s="22">
        <v>0</v>
      </c>
      <c r="GA13" s="22">
        <v>0</v>
      </c>
      <c r="GB13" s="22">
        <v>0</v>
      </c>
      <c r="GC13" s="22">
        <v>0</v>
      </c>
      <c r="GD13" s="22">
        <v>0</v>
      </c>
      <c r="GE13" s="22">
        <v>0</v>
      </c>
      <c r="GF13" s="22">
        <v>0</v>
      </c>
      <c r="GG13" s="22">
        <v>0</v>
      </c>
      <c r="GH13" s="22">
        <v>0</v>
      </c>
      <c r="GI13" s="22">
        <v>0</v>
      </c>
      <c r="GJ13" s="22">
        <v>0</v>
      </c>
      <c r="GK13" s="22">
        <v>0</v>
      </c>
      <c r="GL13" s="22">
        <v>0</v>
      </c>
      <c r="GM13" s="22">
        <v>0</v>
      </c>
      <c r="GN13" s="22">
        <v>0</v>
      </c>
      <c r="GO13" s="22">
        <v>0</v>
      </c>
      <c r="GP13" s="22">
        <v>0</v>
      </c>
      <c r="GQ13" s="22">
        <v>0</v>
      </c>
      <c r="GR13" s="22">
        <v>32141.69</v>
      </c>
      <c r="GS13" s="22">
        <v>25830.73141</v>
      </c>
      <c r="GT13" s="22">
        <v>24786.27981</v>
      </c>
      <c r="GU13" s="22">
        <v>0</v>
      </c>
      <c r="GV13" s="22">
        <v>0</v>
      </c>
      <c r="GW13" s="22">
        <v>0</v>
      </c>
      <c r="GX13" s="22">
        <v>0</v>
      </c>
      <c r="GY13" s="22">
        <v>0</v>
      </c>
      <c r="GZ13" s="22">
        <v>0</v>
      </c>
      <c r="HA13" s="22">
        <v>36.04251</v>
      </c>
      <c r="HB13" s="22">
        <v>36.04251</v>
      </c>
      <c r="HC13" s="22">
        <v>36.04251</v>
      </c>
    </row>
    <row r="14" spans="1:211" s="7" customFormat="1" x14ac:dyDescent="0.2">
      <c r="A14" s="20" t="s">
        <v>7</v>
      </c>
      <c r="B14" s="21">
        <f t="shared" si="5"/>
        <v>3172.6829599999996</v>
      </c>
      <c r="C14" s="21">
        <f t="shared" si="4"/>
        <v>12565.783660000001</v>
      </c>
      <c r="D14" s="21">
        <f t="shared" si="4"/>
        <v>12538.024450000001</v>
      </c>
      <c r="E14" s="22">
        <v>35.6</v>
      </c>
      <c r="F14" s="22">
        <v>35.6</v>
      </c>
      <c r="G14" s="22">
        <v>35.6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212.25899999999999</v>
      </c>
      <c r="O14" s="22">
        <v>212.25899999999999</v>
      </c>
      <c r="P14" s="22">
        <v>184.5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944.30651</v>
      </c>
      <c r="AK14" s="22">
        <v>944.30651</v>
      </c>
      <c r="AL14" s="22">
        <v>0</v>
      </c>
      <c r="AM14" s="22">
        <v>0</v>
      </c>
      <c r="AN14" s="22">
        <v>0</v>
      </c>
      <c r="AO14" s="22">
        <v>0</v>
      </c>
      <c r="AP14" s="22">
        <v>0</v>
      </c>
      <c r="AQ14" s="22">
        <v>0</v>
      </c>
      <c r="AR14" s="22">
        <v>0</v>
      </c>
      <c r="AS14" s="22">
        <v>0</v>
      </c>
      <c r="AT14" s="22">
        <v>0</v>
      </c>
      <c r="AU14" s="22">
        <v>0</v>
      </c>
      <c r="AV14" s="22">
        <v>0</v>
      </c>
      <c r="AW14" s="22">
        <v>0</v>
      </c>
      <c r="AX14" s="22">
        <v>0</v>
      </c>
      <c r="AY14" s="22">
        <v>0</v>
      </c>
      <c r="AZ14" s="22">
        <v>0</v>
      </c>
      <c r="BA14" s="22">
        <v>0</v>
      </c>
      <c r="BB14" s="22">
        <v>0</v>
      </c>
      <c r="BC14" s="22">
        <v>0</v>
      </c>
      <c r="BD14" s="22">
        <v>0</v>
      </c>
      <c r="BE14" s="22">
        <v>0</v>
      </c>
      <c r="BF14" s="22">
        <v>0</v>
      </c>
      <c r="BG14" s="22">
        <v>0</v>
      </c>
      <c r="BH14" s="22">
        <v>0</v>
      </c>
      <c r="BI14" s="22">
        <v>0</v>
      </c>
      <c r="BJ14" s="22">
        <v>0</v>
      </c>
      <c r="BK14" s="22">
        <v>0</v>
      </c>
      <c r="BL14" s="22">
        <v>0</v>
      </c>
      <c r="BM14" s="22">
        <v>0</v>
      </c>
      <c r="BN14" s="22">
        <v>0</v>
      </c>
      <c r="BO14" s="22">
        <v>0</v>
      </c>
      <c r="BP14" s="22">
        <v>0</v>
      </c>
      <c r="BQ14" s="22">
        <v>0</v>
      </c>
      <c r="BR14" s="22">
        <v>0</v>
      </c>
      <c r="BS14" s="22">
        <v>438.94200000000001</v>
      </c>
      <c r="BT14" s="22">
        <v>9841.7459999999992</v>
      </c>
      <c r="BU14" s="22">
        <v>9841.7459999999992</v>
      </c>
      <c r="BV14" s="22">
        <v>0</v>
      </c>
      <c r="BW14" s="22">
        <v>0</v>
      </c>
      <c r="BX14" s="22">
        <v>0</v>
      </c>
      <c r="BY14" s="22">
        <v>0</v>
      </c>
      <c r="BZ14" s="22">
        <v>0</v>
      </c>
      <c r="CA14" s="22">
        <v>0</v>
      </c>
      <c r="CB14" s="22">
        <v>0</v>
      </c>
      <c r="CC14" s="22">
        <v>0</v>
      </c>
      <c r="CD14" s="22">
        <v>0</v>
      </c>
      <c r="CE14" s="22">
        <v>1416.42659</v>
      </c>
      <c r="CF14" s="22">
        <v>472.12008000000003</v>
      </c>
      <c r="CG14" s="22">
        <v>472.12008000000003</v>
      </c>
      <c r="CH14" s="22">
        <v>0</v>
      </c>
      <c r="CI14" s="22">
        <v>0</v>
      </c>
      <c r="CJ14" s="22">
        <v>0</v>
      </c>
      <c r="CK14" s="22">
        <v>0</v>
      </c>
      <c r="CL14" s="22">
        <v>0</v>
      </c>
      <c r="CM14" s="22">
        <v>0</v>
      </c>
      <c r="CN14" s="22">
        <v>14.093249999999999</v>
      </c>
      <c r="CO14" s="22">
        <v>4.3899499999999998</v>
      </c>
      <c r="CP14" s="22">
        <v>4.3897399999999998</v>
      </c>
      <c r="CQ14" s="22">
        <v>0</v>
      </c>
      <c r="CR14" s="22">
        <v>0</v>
      </c>
      <c r="CS14" s="22">
        <v>0</v>
      </c>
      <c r="CT14" s="22">
        <v>0</v>
      </c>
      <c r="CU14" s="22">
        <v>0</v>
      </c>
      <c r="CV14" s="22">
        <v>0</v>
      </c>
      <c r="CW14" s="22">
        <v>0</v>
      </c>
      <c r="CX14" s="22">
        <v>0</v>
      </c>
      <c r="CY14" s="22">
        <v>0</v>
      </c>
      <c r="CZ14" s="22">
        <v>0</v>
      </c>
      <c r="DA14" s="22">
        <v>0</v>
      </c>
      <c r="DB14" s="22">
        <v>0</v>
      </c>
      <c r="DC14" s="22">
        <v>0</v>
      </c>
      <c r="DD14" s="22">
        <v>0</v>
      </c>
      <c r="DE14" s="22">
        <v>0</v>
      </c>
      <c r="DF14" s="22">
        <v>0</v>
      </c>
      <c r="DG14" s="22">
        <v>0</v>
      </c>
      <c r="DH14" s="22">
        <v>0</v>
      </c>
      <c r="DI14" s="22">
        <v>0</v>
      </c>
      <c r="DJ14" s="22">
        <v>0</v>
      </c>
      <c r="DK14" s="22">
        <v>0</v>
      </c>
      <c r="DL14" s="22">
        <v>0</v>
      </c>
      <c r="DM14" s="22">
        <v>0</v>
      </c>
      <c r="DN14" s="22">
        <v>0</v>
      </c>
      <c r="DO14" s="22">
        <v>0</v>
      </c>
      <c r="DP14" s="22">
        <v>0</v>
      </c>
      <c r="DQ14" s="22">
        <v>0</v>
      </c>
      <c r="DR14" s="22">
        <v>0</v>
      </c>
      <c r="DS14" s="22">
        <v>0</v>
      </c>
      <c r="DT14" s="22">
        <v>0</v>
      </c>
      <c r="DU14" s="22">
        <v>0</v>
      </c>
      <c r="DV14" s="22">
        <v>0</v>
      </c>
      <c r="DW14" s="22">
        <v>0</v>
      </c>
      <c r="DX14" s="22">
        <v>0</v>
      </c>
      <c r="DY14" s="22">
        <v>0</v>
      </c>
      <c r="DZ14" s="22">
        <v>0</v>
      </c>
      <c r="EA14" s="22">
        <v>0</v>
      </c>
      <c r="EB14" s="22">
        <v>0</v>
      </c>
      <c r="EC14" s="22">
        <v>0</v>
      </c>
      <c r="ED14" s="22">
        <v>0</v>
      </c>
      <c r="EE14" s="22">
        <v>0</v>
      </c>
      <c r="EF14" s="22">
        <v>0</v>
      </c>
      <c r="EG14" s="22">
        <v>0</v>
      </c>
      <c r="EH14" s="22">
        <v>0</v>
      </c>
      <c r="EI14" s="22">
        <v>0</v>
      </c>
      <c r="EJ14" s="22">
        <v>0</v>
      </c>
      <c r="EK14" s="22">
        <v>0</v>
      </c>
      <c r="EL14" s="22">
        <v>0</v>
      </c>
      <c r="EM14" s="22">
        <v>0</v>
      </c>
      <c r="EN14" s="22">
        <v>0</v>
      </c>
      <c r="EO14" s="22">
        <v>0</v>
      </c>
      <c r="EP14" s="22">
        <v>0</v>
      </c>
      <c r="EQ14" s="22">
        <v>0</v>
      </c>
      <c r="ER14" s="22">
        <v>0</v>
      </c>
      <c r="ES14" s="22">
        <v>0</v>
      </c>
      <c r="ET14" s="22">
        <v>0</v>
      </c>
      <c r="EU14" s="22">
        <v>0</v>
      </c>
      <c r="EV14" s="22">
        <v>0</v>
      </c>
      <c r="EW14" s="22">
        <v>0</v>
      </c>
      <c r="EX14" s="22">
        <v>0</v>
      </c>
      <c r="EY14" s="22">
        <v>0</v>
      </c>
      <c r="EZ14" s="22">
        <v>0</v>
      </c>
      <c r="FA14" s="22">
        <v>0</v>
      </c>
      <c r="FB14" s="22">
        <v>0</v>
      </c>
      <c r="FC14" s="22">
        <v>0</v>
      </c>
      <c r="FD14" s="22">
        <v>0</v>
      </c>
      <c r="FE14" s="22">
        <v>0</v>
      </c>
      <c r="FF14" s="22">
        <v>0</v>
      </c>
      <c r="FG14" s="22">
        <v>0</v>
      </c>
      <c r="FH14" s="22">
        <v>0</v>
      </c>
      <c r="FI14" s="22">
        <v>0</v>
      </c>
      <c r="FJ14" s="22">
        <v>0</v>
      </c>
      <c r="FK14" s="22">
        <v>0</v>
      </c>
      <c r="FL14" s="22">
        <v>0</v>
      </c>
      <c r="FM14" s="22">
        <v>0</v>
      </c>
      <c r="FN14" s="22">
        <v>0</v>
      </c>
      <c r="FO14" s="22">
        <v>0</v>
      </c>
      <c r="FP14" s="22">
        <v>0</v>
      </c>
      <c r="FQ14" s="22">
        <v>0</v>
      </c>
      <c r="FR14" s="22">
        <v>0</v>
      </c>
      <c r="FS14" s="22">
        <v>0</v>
      </c>
      <c r="FT14" s="22">
        <v>0</v>
      </c>
      <c r="FU14" s="22">
        <v>0</v>
      </c>
      <c r="FV14" s="22">
        <v>0</v>
      </c>
      <c r="FW14" s="22">
        <v>0</v>
      </c>
      <c r="FX14" s="22">
        <v>0</v>
      </c>
      <c r="FY14" s="22">
        <v>0</v>
      </c>
      <c r="FZ14" s="22">
        <v>0</v>
      </c>
      <c r="GA14" s="22">
        <v>0</v>
      </c>
      <c r="GB14" s="22">
        <v>0</v>
      </c>
      <c r="GC14" s="22">
        <v>0</v>
      </c>
      <c r="GD14" s="22">
        <v>0</v>
      </c>
      <c r="GE14" s="22">
        <v>0</v>
      </c>
      <c r="GF14" s="22">
        <v>0</v>
      </c>
      <c r="GG14" s="22">
        <v>0</v>
      </c>
      <c r="GH14" s="22">
        <v>0</v>
      </c>
      <c r="GI14" s="22">
        <v>0</v>
      </c>
      <c r="GJ14" s="22">
        <v>0</v>
      </c>
      <c r="GK14" s="22">
        <v>0</v>
      </c>
      <c r="GL14" s="22">
        <v>0</v>
      </c>
      <c r="GM14" s="22">
        <v>0</v>
      </c>
      <c r="GN14" s="22">
        <v>0</v>
      </c>
      <c r="GO14" s="22">
        <v>0</v>
      </c>
      <c r="GP14" s="22">
        <v>0</v>
      </c>
      <c r="GQ14" s="22">
        <v>0</v>
      </c>
      <c r="GR14" s="22">
        <v>1054.18</v>
      </c>
      <c r="GS14" s="22">
        <v>1054.18</v>
      </c>
      <c r="GT14" s="22">
        <v>1054.18</v>
      </c>
      <c r="GU14" s="22">
        <v>0</v>
      </c>
      <c r="GV14" s="22">
        <v>0</v>
      </c>
      <c r="GW14" s="22">
        <v>0</v>
      </c>
      <c r="GX14" s="22">
        <v>0</v>
      </c>
      <c r="GY14" s="22">
        <v>0</v>
      </c>
      <c r="GZ14" s="22">
        <v>0</v>
      </c>
      <c r="HA14" s="22">
        <v>1.1821199999999998</v>
      </c>
      <c r="HB14" s="22">
        <v>1.1821199999999998</v>
      </c>
      <c r="HC14" s="22">
        <v>1.1821199999999998</v>
      </c>
    </row>
    <row r="15" spans="1:211" s="7" customFormat="1" x14ac:dyDescent="0.2">
      <c r="A15" s="20" t="s">
        <v>15</v>
      </c>
      <c r="B15" s="21">
        <f t="shared" si="5"/>
        <v>28725.101700000003</v>
      </c>
      <c r="C15" s="21">
        <f t="shared" si="4"/>
        <v>39406.765199999994</v>
      </c>
      <c r="D15" s="21">
        <f t="shared" si="4"/>
        <v>38614.10843</v>
      </c>
      <c r="E15" s="22">
        <v>383.5</v>
      </c>
      <c r="F15" s="22">
        <v>383.5</v>
      </c>
      <c r="G15" s="22">
        <v>303.94326000000001</v>
      </c>
      <c r="H15" s="22">
        <v>0</v>
      </c>
      <c r="I15" s="22">
        <v>0</v>
      </c>
      <c r="J15" s="22">
        <v>0</v>
      </c>
      <c r="K15" s="22">
        <v>0</v>
      </c>
      <c r="L15" s="22">
        <v>0</v>
      </c>
      <c r="M15" s="22">
        <v>0</v>
      </c>
      <c r="N15" s="22">
        <v>829.59400000000005</v>
      </c>
      <c r="O15" s="22">
        <v>829.59400000000005</v>
      </c>
      <c r="P15" s="22">
        <v>750.42499999999995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0</v>
      </c>
      <c r="AH15" s="22">
        <v>0</v>
      </c>
      <c r="AI15" s="22">
        <v>0</v>
      </c>
      <c r="AJ15" s="22">
        <v>3872.2954300000001</v>
      </c>
      <c r="AK15" s="22">
        <v>3871.9738399999997</v>
      </c>
      <c r="AL15" s="22">
        <v>0</v>
      </c>
      <c r="AM15" s="22">
        <v>0</v>
      </c>
      <c r="AN15" s="22">
        <v>0</v>
      </c>
      <c r="AO15" s="22">
        <v>0</v>
      </c>
      <c r="AP15" s="22">
        <v>0</v>
      </c>
      <c r="AQ15" s="22">
        <v>0</v>
      </c>
      <c r="AR15" s="22">
        <v>0</v>
      </c>
      <c r="AS15" s="22">
        <v>0</v>
      </c>
      <c r="AT15" s="22">
        <v>0</v>
      </c>
      <c r="AU15" s="22">
        <v>0</v>
      </c>
      <c r="AV15" s="22">
        <v>0</v>
      </c>
      <c r="AW15" s="22">
        <v>0</v>
      </c>
      <c r="AX15" s="22">
        <v>0</v>
      </c>
      <c r="AY15" s="22">
        <v>0</v>
      </c>
      <c r="AZ15" s="22">
        <v>0</v>
      </c>
      <c r="BA15" s="22">
        <v>0</v>
      </c>
      <c r="BB15" s="22">
        <v>0</v>
      </c>
      <c r="BC15" s="22">
        <v>0</v>
      </c>
      <c r="BD15" s="22">
        <v>0</v>
      </c>
      <c r="BE15" s="22">
        <v>0</v>
      </c>
      <c r="BF15" s="22">
        <v>0</v>
      </c>
      <c r="BG15" s="22">
        <v>0</v>
      </c>
      <c r="BH15" s="22">
        <v>0</v>
      </c>
      <c r="BI15" s="22">
        <v>0</v>
      </c>
      <c r="BJ15" s="22">
        <v>0</v>
      </c>
      <c r="BK15" s="22">
        <v>0</v>
      </c>
      <c r="BL15" s="22">
        <v>0</v>
      </c>
      <c r="BM15" s="22">
        <v>0</v>
      </c>
      <c r="BN15" s="22">
        <v>0</v>
      </c>
      <c r="BO15" s="22">
        <v>0</v>
      </c>
      <c r="BP15" s="22">
        <v>0</v>
      </c>
      <c r="BQ15" s="22">
        <v>0</v>
      </c>
      <c r="BR15" s="22">
        <v>0</v>
      </c>
      <c r="BS15" s="22">
        <v>6196.7420000000002</v>
      </c>
      <c r="BT15" s="22">
        <v>11812.941999999999</v>
      </c>
      <c r="BU15" s="22">
        <v>11812.941999999999</v>
      </c>
      <c r="BV15" s="22">
        <v>0</v>
      </c>
      <c r="BW15" s="22">
        <v>629.65</v>
      </c>
      <c r="BX15" s="22">
        <v>0</v>
      </c>
      <c r="BY15" s="22">
        <v>0</v>
      </c>
      <c r="BZ15" s="22">
        <v>0</v>
      </c>
      <c r="CA15" s="22">
        <v>0</v>
      </c>
      <c r="CB15" s="22">
        <v>0</v>
      </c>
      <c r="CC15" s="22">
        <v>0</v>
      </c>
      <c r="CD15" s="22">
        <v>0</v>
      </c>
      <c r="CE15" s="22">
        <v>6637.9910300000001</v>
      </c>
      <c r="CF15" s="22">
        <v>2765.6956</v>
      </c>
      <c r="CG15" s="22">
        <v>2765.6956</v>
      </c>
      <c r="CH15" s="22">
        <v>9126.73</v>
      </c>
      <c r="CI15" s="22">
        <v>12524.826800000001</v>
      </c>
      <c r="CJ15" s="22">
        <v>12524.826800000001</v>
      </c>
      <c r="CK15" s="22">
        <v>0</v>
      </c>
      <c r="CL15" s="22">
        <v>0</v>
      </c>
      <c r="CM15" s="22">
        <v>0</v>
      </c>
      <c r="CN15" s="22">
        <v>14.093249999999999</v>
      </c>
      <c r="CO15" s="22">
        <v>4.3899499999999998</v>
      </c>
      <c r="CP15" s="22">
        <v>4.3899499999999998</v>
      </c>
      <c r="CQ15" s="22">
        <v>0</v>
      </c>
      <c r="CR15" s="22">
        <v>0</v>
      </c>
      <c r="CS15" s="22">
        <v>0</v>
      </c>
      <c r="CT15" s="22">
        <v>0</v>
      </c>
      <c r="CU15" s="22">
        <v>0</v>
      </c>
      <c r="CV15" s="22">
        <v>0</v>
      </c>
      <c r="CW15" s="22">
        <v>0</v>
      </c>
      <c r="CX15" s="22">
        <v>0</v>
      </c>
      <c r="CY15" s="22">
        <v>0</v>
      </c>
      <c r="CZ15" s="22">
        <v>0</v>
      </c>
      <c r="DA15" s="22">
        <v>0</v>
      </c>
      <c r="DB15" s="22">
        <v>0</v>
      </c>
      <c r="DC15" s="22">
        <v>0</v>
      </c>
      <c r="DD15" s="22">
        <v>1047.42</v>
      </c>
      <c r="DE15" s="22">
        <v>1043.46056</v>
      </c>
      <c r="DF15" s="22">
        <v>0</v>
      </c>
      <c r="DG15" s="22">
        <v>0</v>
      </c>
      <c r="DH15" s="22">
        <v>0</v>
      </c>
      <c r="DI15" s="22">
        <v>0</v>
      </c>
      <c r="DJ15" s="22">
        <v>0</v>
      </c>
      <c r="DK15" s="22">
        <v>0</v>
      </c>
      <c r="DL15" s="22">
        <v>0</v>
      </c>
      <c r="DM15" s="22">
        <v>0</v>
      </c>
      <c r="DN15" s="22">
        <v>0</v>
      </c>
      <c r="DO15" s="22">
        <v>0</v>
      </c>
      <c r="DP15" s="22">
        <v>0</v>
      </c>
      <c r="DQ15" s="22">
        <v>0</v>
      </c>
      <c r="DR15" s="22">
        <v>0</v>
      </c>
      <c r="DS15" s="22">
        <v>0</v>
      </c>
      <c r="DT15" s="22">
        <v>0</v>
      </c>
      <c r="DU15" s="22">
        <v>0</v>
      </c>
      <c r="DV15" s="22">
        <v>0</v>
      </c>
      <c r="DW15" s="22">
        <v>0</v>
      </c>
      <c r="DX15" s="22">
        <v>0</v>
      </c>
      <c r="DY15" s="22">
        <v>0</v>
      </c>
      <c r="DZ15" s="22">
        <v>0</v>
      </c>
      <c r="EA15" s="22">
        <v>0</v>
      </c>
      <c r="EB15" s="22">
        <v>0</v>
      </c>
      <c r="EC15" s="22">
        <v>0</v>
      </c>
      <c r="ED15" s="22">
        <v>0</v>
      </c>
      <c r="EE15" s="22">
        <v>0</v>
      </c>
      <c r="EF15" s="22">
        <v>0</v>
      </c>
      <c r="EG15" s="22">
        <v>0</v>
      </c>
      <c r="EH15" s="22">
        <v>0</v>
      </c>
      <c r="EI15" s="22">
        <v>0</v>
      </c>
      <c r="EJ15" s="22">
        <v>0</v>
      </c>
      <c r="EK15" s="22">
        <v>0</v>
      </c>
      <c r="EL15" s="22">
        <v>0</v>
      </c>
      <c r="EM15" s="22">
        <v>0</v>
      </c>
      <c r="EN15" s="22">
        <v>0</v>
      </c>
      <c r="EO15" s="22">
        <v>0</v>
      </c>
      <c r="EP15" s="22">
        <v>0</v>
      </c>
      <c r="EQ15" s="22">
        <v>0</v>
      </c>
      <c r="ER15" s="22">
        <v>0</v>
      </c>
      <c r="ES15" s="22">
        <v>0</v>
      </c>
      <c r="ET15" s="22">
        <v>0</v>
      </c>
      <c r="EU15" s="22">
        <v>0</v>
      </c>
      <c r="EV15" s="22">
        <v>0</v>
      </c>
      <c r="EW15" s="22">
        <v>0</v>
      </c>
      <c r="EX15" s="22">
        <v>0</v>
      </c>
      <c r="EY15" s="22">
        <v>0</v>
      </c>
      <c r="EZ15" s="22">
        <v>0</v>
      </c>
      <c r="FA15" s="22">
        <v>0</v>
      </c>
      <c r="FB15" s="22">
        <v>0</v>
      </c>
      <c r="FC15" s="22">
        <v>0</v>
      </c>
      <c r="FD15" s="22">
        <v>0</v>
      </c>
      <c r="FE15" s="22">
        <v>0</v>
      </c>
      <c r="FF15" s="22">
        <v>0</v>
      </c>
      <c r="FG15" s="22">
        <v>0</v>
      </c>
      <c r="FH15" s="22">
        <v>0</v>
      </c>
      <c r="FI15" s="22">
        <v>0</v>
      </c>
      <c r="FJ15" s="22">
        <v>0</v>
      </c>
      <c r="FK15" s="22">
        <v>0</v>
      </c>
      <c r="FL15" s="22">
        <v>0</v>
      </c>
      <c r="FM15" s="22">
        <v>0</v>
      </c>
      <c r="FN15" s="22">
        <v>0</v>
      </c>
      <c r="FO15" s="22">
        <v>0</v>
      </c>
      <c r="FP15" s="22">
        <v>0</v>
      </c>
      <c r="FQ15" s="22">
        <v>0</v>
      </c>
      <c r="FR15" s="22">
        <v>0</v>
      </c>
      <c r="FS15" s="22">
        <v>0</v>
      </c>
      <c r="FT15" s="22">
        <v>0</v>
      </c>
      <c r="FU15" s="22">
        <v>0</v>
      </c>
      <c r="FV15" s="22">
        <v>0</v>
      </c>
      <c r="FW15" s="22">
        <v>0</v>
      </c>
      <c r="FX15" s="22">
        <v>0</v>
      </c>
      <c r="FY15" s="22">
        <v>0</v>
      </c>
      <c r="FZ15" s="22">
        <v>0</v>
      </c>
      <c r="GA15" s="22">
        <v>0</v>
      </c>
      <c r="GB15" s="22">
        <v>0</v>
      </c>
      <c r="GC15" s="22">
        <v>0</v>
      </c>
      <c r="GD15" s="22">
        <v>0</v>
      </c>
      <c r="GE15" s="22">
        <v>0</v>
      </c>
      <c r="GF15" s="22">
        <v>0</v>
      </c>
      <c r="GG15" s="22">
        <v>0</v>
      </c>
      <c r="GH15" s="22">
        <v>0</v>
      </c>
      <c r="GI15" s="22">
        <v>0</v>
      </c>
      <c r="GJ15" s="22">
        <v>0</v>
      </c>
      <c r="GK15" s="22">
        <v>0</v>
      </c>
      <c r="GL15" s="22">
        <v>0</v>
      </c>
      <c r="GM15" s="22">
        <v>0</v>
      </c>
      <c r="GN15" s="22">
        <v>0</v>
      </c>
      <c r="GO15" s="22">
        <v>0</v>
      </c>
      <c r="GP15" s="22">
        <v>0</v>
      </c>
      <c r="GQ15" s="22">
        <v>0</v>
      </c>
      <c r="GR15" s="22">
        <v>5530.25</v>
      </c>
      <c r="GS15" s="22">
        <v>5530.25</v>
      </c>
      <c r="GT15" s="22">
        <v>5530.25</v>
      </c>
      <c r="GU15" s="22">
        <v>0</v>
      </c>
      <c r="GV15" s="22">
        <v>0</v>
      </c>
      <c r="GW15" s="22">
        <v>0</v>
      </c>
      <c r="GX15" s="22">
        <v>0</v>
      </c>
      <c r="GY15" s="22">
        <v>0</v>
      </c>
      <c r="GZ15" s="22">
        <v>0</v>
      </c>
      <c r="HA15" s="22">
        <v>6.2014199999999997</v>
      </c>
      <c r="HB15" s="22">
        <v>6.2014199999999997</v>
      </c>
      <c r="HC15" s="22">
        <v>6.2014199999999997</v>
      </c>
    </row>
    <row r="16" spans="1:211" s="7" customFormat="1" x14ac:dyDescent="0.2">
      <c r="A16" s="20" t="s">
        <v>14</v>
      </c>
      <c r="B16" s="21">
        <f t="shared" si="5"/>
        <v>13642.899149999999</v>
      </c>
      <c r="C16" s="21">
        <f t="shared" si="4"/>
        <v>55406.020450000004</v>
      </c>
      <c r="D16" s="21">
        <f t="shared" si="4"/>
        <v>52702.398849999998</v>
      </c>
      <c r="E16" s="22">
        <v>210.6</v>
      </c>
      <c r="F16" s="22">
        <v>210.6</v>
      </c>
      <c r="G16" s="22">
        <v>210.6</v>
      </c>
      <c r="H16" s="22">
        <v>0</v>
      </c>
      <c r="I16" s="22">
        <v>0</v>
      </c>
      <c r="J16" s="22">
        <v>0</v>
      </c>
      <c r="K16" s="22">
        <v>0</v>
      </c>
      <c r="L16" s="22">
        <v>0</v>
      </c>
      <c r="M16" s="22">
        <v>0</v>
      </c>
      <c r="N16" s="22">
        <v>584.18399999999997</v>
      </c>
      <c r="O16" s="22">
        <v>584.18399999999997</v>
      </c>
      <c r="P16" s="22">
        <v>584.17499999999995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0</v>
      </c>
      <c r="AF16" s="22">
        <v>0</v>
      </c>
      <c r="AG16" s="22">
        <v>0</v>
      </c>
      <c r="AH16" s="22">
        <v>0</v>
      </c>
      <c r="AI16" s="22">
        <v>0</v>
      </c>
      <c r="AJ16" s="22">
        <v>2062.8897900000002</v>
      </c>
      <c r="AK16" s="22">
        <v>2062.8897900000002</v>
      </c>
      <c r="AL16" s="22">
        <v>0</v>
      </c>
      <c r="AM16" s="22">
        <v>0</v>
      </c>
      <c r="AN16" s="22">
        <v>0</v>
      </c>
      <c r="AO16" s="22">
        <v>0</v>
      </c>
      <c r="AP16" s="22">
        <v>0</v>
      </c>
      <c r="AQ16" s="22">
        <v>0</v>
      </c>
      <c r="AR16" s="22">
        <v>0</v>
      </c>
      <c r="AS16" s="22">
        <v>0</v>
      </c>
      <c r="AT16" s="22">
        <v>0</v>
      </c>
      <c r="AU16" s="22">
        <v>0</v>
      </c>
      <c r="AV16" s="22">
        <v>0</v>
      </c>
      <c r="AW16" s="22">
        <v>0</v>
      </c>
      <c r="AX16" s="22">
        <v>0</v>
      </c>
      <c r="AY16" s="22">
        <v>0</v>
      </c>
      <c r="AZ16" s="22">
        <v>0</v>
      </c>
      <c r="BA16" s="22">
        <v>0</v>
      </c>
      <c r="BB16" s="22">
        <v>0</v>
      </c>
      <c r="BC16" s="22">
        <v>0</v>
      </c>
      <c r="BD16" s="22">
        <v>0</v>
      </c>
      <c r="BE16" s="22">
        <v>0</v>
      </c>
      <c r="BF16" s="22">
        <v>0</v>
      </c>
      <c r="BG16" s="22">
        <v>0</v>
      </c>
      <c r="BH16" s="22">
        <v>0</v>
      </c>
      <c r="BI16" s="22">
        <v>0</v>
      </c>
      <c r="BJ16" s="22">
        <v>0</v>
      </c>
      <c r="BK16" s="22">
        <v>0</v>
      </c>
      <c r="BL16" s="22">
        <v>0</v>
      </c>
      <c r="BM16" s="22">
        <v>0</v>
      </c>
      <c r="BN16" s="22">
        <v>0</v>
      </c>
      <c r="BO16" s="22">
        <v>0</v>
      </c>
      <c r="BP16" s="22">
        <v>0</v>
      </c>
      <c r="BQ16" s="22">
        <v>0</v>
      </c>
      <c r="BR16" s="22">
        <v>0</v>
      </c>
      <c r="BS16" s="22">
        <v>5955.7879999999996</v>
      </c>
      <c r="BT16" s="22">
        <v>17681.798999999999</v>
      </c>
      <c r="BU16" s="22">
        <v>17681.798999999999</v>
      </c>
      <c r="BV16" s="22">
        <v>0</v>
      </c>
      <c r="BW16" s="22">
        <v>2703.6125999999999</v>
      </c>
      <c r="BX16" s="22">
        <v>0</v>
      </c>
      <c r="BY16" s="22">
        <v>0</v>
      </c>
      <c r="BZ16" s="22">
        <v>0</v>
      </c>
      <c r="CA16" s="22">
        <v>0</v>
      </c>
      <c r="CB16" s="22">
        <v>0</v>
      </c>
      <c r="CC16" s="22">
        <v>0</v>
      </c>
      <c r="CD16" s="22">
        <v>0</v>
      </c>
      <c r="CE16" s="22">
        <v>3536.26053</v>
      </c>
      <c r="CF16" s="22">
        <v>1473.3707400000001</v>
      </c>
      <c r="CG16" s="22">
        <v>1473.3707400000001</v>
      </c>
      <c r="CH16" s="22">
        <v>0</v>
      </c>
      <c r="CI16" s="22">
        <v>0</v>
      </c>
      <c r="CJ16" s="22">
        <v>0</v>
      </c>
      <c r="CK16" s="22">
        <v>0</v>
      </c>
      <c r="CL16" s="22">
        <v>0</v>
      </c>
      <c r="CM16" s="22">
        <v>0</v>
      </c>
      <c r="CN16" s="22">
        <v>14.093249999999999</v>
      </c>
      <c r="CO16" s="22">
        <v>4.3899499999999998</v>
      </c>
      <c r="CP16" s="22">
        <v>4.3899499999999998</v>
      </c>
      <c r="CQ16" s="22">
        <v>0</v>
      </c>
      <c r="CR16" s="22">
        <v>0</v>
      </c>
      <c r="CS16" s="22">
        <v>0</v>
      </c>
      <c r="CT16" s="22">
        <v>0</v>
      </c>
      <c r="CU16" s="22">
        <v>0</v>
      </c>
      <c r="CV16" s="22">
        <v>0</v>
      </c>
      <c r="CW16" s="22">
        <v>0</v>
      </c>
      <c r="CX16" s="22">
        <v>0</v>
      </c>
      <c r="CY16" s="22">
        <v>0</v>
      </c>
      <c r="CZ16" s="22">
        <v>0</v>
      </c>
      <c r="DA16" s="22">
        <v>0</v>
      </c>
      <c r="DB16" s="22">
        <v>0</v>
      </c>
      <c r="DC16" s="22">
        <v>0</v>
      </c>
      <c r="DD16" s="22">
        <v>0</v>
      </c>
      <c r="DE16" s="22">
        <v>0</v>
      </c>
      <c r="DF16" s="22">
        <v>0</v>
      </c>
      <c r="DG16" s="22">
        <v>0</v>
      </c>
      <c r="DH16" s="22">
        <v>0</v>
      </c>
      <c r="DI16" s="22">
        <v>0</v>
      </c>
      <c r="DJ16" s="22">
        <v>0</v>
      </c>
      <c r="DK16" s="22">
        <v>0</v>
      </c>
      <c r="DL16" s="22">
        <v>0</v>
      </c>
      <c r="DM16" s="22">
        <v>0</v>
      </c>
      <c r="DN16" s="22">
        <v>0</v>
      </c>
      <c r="DO16" s="22">
        <v>0</v>
      </c>
      <c r="DP16" s="22">
        <v>0</v>
      </c>
      <c r="DQ16" s="22">
        <v>0</v>
      </c>
      <c r="DR16" s="22">
        <v>0</v>
      </c>
      <c r="DS16" s="22">
        <v>0</v>
      </c>
      <c r="DT16" s="22">
        <v>0</v>
      </c>
      <c r="DU16" s="22">
        <v>0</v>
      </c>
      <c r="DV16" s="22">
        <v>0</v>
      </c>
      <c r="DW16" s="22">
        <v>0</v>
      </c>
      <c r="DX16" s="22">
        <v>0</v>
      </c>
      <c r="DY16" s="22">
        <v>0</v>
      </c>
      <c r="DZ16" s="22">
        <v>0</v>
      </c>
      <c r="EA16" s="22">
        <v>0</v>
      </c>
      <c r="EB16" s="22">
        <v>0</v>
      </c>
      <c r="EC16" s="22">
        <v>0</v>
      </c>
      <c r="ED16" s="22">
        <v>0</v>
      </c>
      <c r="EE16" s="22">
        <v>0</v>
      </c>
      <c r="EF16" s="22">
        <v>0</v>
      </c>
      <c r="EG16" s="22">
        <v>0</v>
      </c>
      <c r="EH16" s="22">
        <v>0</v>
      </c>
      <c r="EI16" s="22">
        <v>0</v>
      </c>
      <c r="EJ16" s="22">
        <v>0</v>
      </c>
      <c r="EK16" s="22">
        <v>0</v>
      </c>
      <c r="EL16" s="22">
        <v>0</v>
      </c>
      <c r="EM16" s="22">
        <v>0</v>
      </c>
      <c r="EN16" s="22">
        <v>0</v>
      </c>
      <c r="EO16" s="22">
        <v>0</v>
      </c>
      <c r="EP16" s="22">
        <v>0</v>
      </c>
      <c r="EQ16" s="22">
        <v>0</v>
      </c>
      <c r="ER16" s="22">
        <v>0</v>
      </c>
      <c r="ES16" s="22">
        <v>0</v>
      </c>
      <c r="ET16" s="22">
        <v>0</v>
      </c>
      <c r="EU16" s="22">
        <v>0</v>
      </c>
      <c r="EV16" s="22">
        <v>0</v>
      </c>
      <c r="EW16" s="22">
        <v>0</v>
      </c>
      <c r="EX16" s="22">
        <v>0</v>
      </c>
      <c r="EY16" s="22">
        <v>0</v>
      </c>
      <c r="EZ16" s="22">
        <v>0</v>
      </c>
      <c r="FA16" s="22">
        <v>0</v>
      </c>
      <c r="FB16" s="22">
        <v>0</v>
      </c>
      <c r="FC16" s="22">
        <v>0</v>
      </c>
      <c r="FD16" s="22">
        <v>0</v>
      </c>
      <c r="FE16" s="22">
        <v>0</v>
      </c>
      <c r="FF16" s="22">
        <v>0</v>
      </c>
      <c r="FG16" s="22">
        <v>0</v>
      </c>
      <c r="FH16" s="22">
        <v>0</v>
      </c>
      <c r="FI16" s="22">
        <v>0</v>
      </c>
      <c r="FJ16" s="22">
        <v>0</v>
      </c>
      <c r="FK16" s="22">
        <v>0</v>
      </c>
      <c r="FL16" s="22">
        <v>27293.201000000001</v>
      </c>
      <c r="FM16" s="22">
        <v>27293.201000000001</v>
      </c>
      <c r="FN16" s="22">
        <v>0</v>
      </c>
      <c r="FO16" s="22">
        <v>0</v>
      </c>
      <c r="FP16" s="22">
        <v>0</v>
      </c>
      <c r="FQ16" s="22">
        <v>0</v>
      </c>
      <c r="FR16" s="22">
        <v>0</v>
      </c>
      <c r="FS16" s="22">
        <v>0</v>
      </c>
      <c r="FT16" s="22">
        <v>0</v>
      </c>
      <c r="FU16" s="22">
        <v>0</v>
      </c>
      <c r="FV16" s="22">
        <v>0</v>
      </c>
      <c r="FW16" s="22">
        <v>0</v>
      </c>
      <c r="FX16" s="22">
        <v>0</v>
      </c>
      <c r="FY16" s="22">
        <v>0</v>
      </c>
      <c r="FZ16" s="22">
        <v>0</v>
      </c>
      <c r="GA16" s="22">
        <v>0</v>
      </c>
      <c r="GB16" s="22">
        <v>0</v>
      </c>
      <c r="GC16" s="22">
        <v>0</v>
      </c>
      <c r="GD16" s="22">
        <v>0</v>
      </c>
      <c r="GE16" s="22">
        <v>0</v>
      </c>
      <c r="GF16" s="22">
        <v>0</v>
      </c>
      <c r="GG16" s="22">
        <v>0</v>
      </c>
      <c r="GH16" s="22">
        <v>0</v>
      </c>
      <c r="GI16" s="22">
        <v>0</v>
      </c>
      <c r="GJ16" s="22">
        <v>0</v>
      </c>
      <c r="GK16" s="22">
        <v>0</v>
      </c>
      <c r="GL16" s="22">
        <v>0</v>
      </c>
      <c r="GM16" s="22">
        <v>0</v>
      </c>
      <c r="GN16" s="22">
        <v>0</v>
      </c>
      <c r="GO16" s="22">
        <v>0</v>
      </c>
      <c r="GP16" s="22">
        <v>0</v>
      </c>
      <c r="GQ16" s="22">
        <v>0</v>
      </c>
      <c r="GR16" s="22">
        <v>3338.23</v>
      </c>
      <c r="GS16" s="22">
        <v>3338.23</v>
      </c>
      <c r="GT16" s="22">
        <v>3338.23</v>
      </c>
      <c r="GU16" s="22">
        <v>0</v>
      </c>
      <c r="GV16" s="22">
        <v>0</v>
      </c>
      <c r="GW16" s="22">
        <v>0</v>
      </c>
      <c r="GX16" s="22">
        <v>0</v>
      </c>
      <c r="GY16" s="22">
        <v>0</v>
      </c>
      <c r="GZ16" s="22">
        <v>0</v>
      </c>
      <c r="HA16" s="22">
        <v>3.7433700000000001</v>
      </c>
      <c r="HB16" s="22">
        <v>53.743370000000006</v>
      </c>
      <c r="HC16" s="22">
        <v>53.743370000000006</v>
      </c>
    </row>
    <row r="17" spans="1:211" s="7" customFormat="1" x14ac:dyDescent="0.2">
      <c r="A17" s="20" t="s">
        <v>17</v>
      </c>
      <c r="B17" s="21">
        <f t="shared" si="5"/>
        <v>152810.33363999997</v>
      </c>
      <c r="C17" s="21">
        <f t="shared" si="4"/>
        <v>187214.10656999995</v>
      </c>
      <c r="D17" s="21">
        <f t="shared" si="4"/>
        <v>184719.87120999995</v>
      </c>
      <c r="E17" s="22">
        <v>1958.5</v>
      </c>
      <c r="F17" s="22">
        <v>1958.5</v>
      </c>
      <c r="G17" s="22">
        <v>1673.3383899999999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3404.8449999999998</v>
      </c>
      <c r="O17" s="22">
        <v>3404.8449999999998</v>
      </c>
      <c r="P17" s="22">
        <v>3137.279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10845.36751</v>
      </c>
      <c r="AK17" s="22">
        <v>10720.23408</v>
      </c>
      <c r="AL17" s="22">
        <v>0</v>
      </c>
      <c r="AM17" s="22">
        <v>0</v>
      </c>
      <c r="AN17" s="22">
        <v>0</v>
      </c>
      <c r="AO17" s="22">
        <v>0</v>
      </c>
      <c r="AP17" s="22">
        <v>0</v>
      </c>
      <c r="AQ17" s="22">
        <v>0</v>
      </c>
      <c r="AR17" s="22">
        <v>0</v>
      </c>
      <c r="AS17" s="22">
        <v>0</v>
      </c>
      <c r="AT17" s="22">
        <v>0</v>
      </c>
      <c r="AU17" s="22">
        <v>0</v>
      </c>
      <c r="AV17" s="22">
        <v>0</v>
      </c>
      <c r="AW17" s="22">
        <v>0</v>
      </c>
      <c r="AX17" s="22">
        <v>0</v>
      </c>
      <c r="AY17" s="22">
        <v>0</v>
      </c>
      <c r="AZ17" s="22">
        <v>0</v>
      </c>
      <c r="BA17" s="22">
        <v>0</v>
      </c>
      <c r="BB17" s="22">
        <v>0</v>
      </c>
      <c r="BC17" s="22">
        <v>0</v>
      </c>
      <c r="BD17" s="22">
        <v>0</v>
      </c>
      <c r="BE17" s="22">
        <v>0</v>
      </c>
      <c r="BF17" s="22">
        <v>0</v>
      </c>
      <c r="BG17" s="22">
        <v>0</v>
      </c>
      <c r="BH17" s="22">
        <v>0</v>
      </c>
      <c r="BI17" s="22">
        <v>0</v>
      </c>
      <c r="BJ17" s="22">
        <v>0</v>
      </c>
      <c r="BK17" s="22">
        <v>0</v>
      </c>
      <c r="BL17" s="22">
        <v>0</v>
      </c>
      <c r="BM17" s="22">
        <v>0</v>
      </c>
      <c r="BN17" s="22">
        <v>0</v>
      </c>
      <c r="BO17" s="22">
        <v>0</v>
      </c>
      <c r="BP17" s="22">
        <v>0</v>
      </c>
      <c r="BQ17" s="22">
        <v>0</v>
      </c>
      <c r="BR17" s="22">
        <v>0</v>
      </c>
      <c r="BS17" s="22">
        <v>27964.967000000001</v>
      </c>
      <c r="BT17" s="22">
        <v>73387.271999999997</v>
      </c>
      <c r="BU17" s="22">
        <v>73387.271999999997</v>
      </c>
      <c r="BV17" s="22">
        <v>0</v>
      </c>
      <c r="BW17" s="22">
        <v>1816.30225</v>
      </c>
      <c r="BX17" s="22">
        <v>0</v>
      </c>
      <c r="BY17" s="22">
        <v>0</v>
      </c>
      <c r="BZ17" s="22">
        <v>0</v>
      </c>
      <c r="CA17" s="22">
        <v>0</v>
      </c>
      <c r="CB17" s="22">
        <v>0</v>
      </c>
      <c r="CC17" s="22">
        <v>0</v>
      </c>
      <c r="CD17" s="22">
        <v>0</v>
      </c>
      <c r="CE17" s="22">
        <v>16222.71494</v>
      </c>
      <c r="CF17" s="22">
        <v>5377.3474299999998</v>
      </c>
      <c r="CG17" s="22">
        <v>5377.3474299999998</v>
      </c>
      <c r="CH17" s="22">
        <v>0</v>
      </c>
      <c r="CI17" s="22">
        <v>0</v>
      </c>
      <c r="CJ17" s="22">
        <v>0</v>
      </c>
      <c r="CK17" s="22">
        <v>0</v>
      </c>
      <c r="CL17" s="22">
        <v>0</v>
      </c>
      <c r="CM17" s="22">
        <v>0</v>
      </c>
      <c r="CN17" s="22">
        <v>10.34</v>
      </c>
      <c r="CO17" s="22">
        <v>3.2208399999999999</v>
      </c>
      <c r="CP17" s="22">
        <v>3.2206799999999998</v>
      </c>
      <c r="CQ17" s="22">
        <v>0</v>
      </c>
      <c r="CR17" s="22">
        <v>0</v>
      </c>
      <c r="CS17" s="22">
        <v>0</v>
      </c>
      <c r="CT17" s="22">
        <v>0</v>
      </c>
      <c r="CU17" s="22">
        <v>0</v>
      </c>
      <c r="CV17" s="22">
        <v>0</v>
      </c>
      <c r="CW17" s="22">
        <v>0</v>
      </c>
      <c r="CX17" s="22">
        <v>0</v>
      </c>
      <c r="CY17" s="22">
        <v>0</v>
      </c>
      <c r="CZ17" s="22">
        <v>0</v>
      </c>
      <c r="DA17" s="22">
        <v>0</v>
      </c>
      <c r="DB17" s="22">
        <v>0</v>
      </c>
      <c r="DC17" s="22">
        <v>0</v>
      </c>
      <c r="DD17" s="22">
        <v>0</v>
      </c>
      <c r="DE17" s="22">
        <v>0</v>
      </c>
      <c r="DF17" s="22">
        <v>0</v>
      </c>
      <c r="DG17" s="22">
        <v>0</v>
      </c>
      <c r="DH17" s="22">
        <v>0</v>
      </c>
      <c r="DI17" s="22">
        <v>0</v>
      </c>
      <c r="DJ17" s="22">
        <v>109.265</v>
      </c>
      <c r="DK17" s="22">
        <v>109.265</v>
      </c>
      <c r="DL17" s="22">
        <v>0</v>
      </c>
      <c r="DM17" s="22">
        <v>0</v>
      </c>
      <c r="DN17" s="22">
        <v>0</v>
      </c>
      <c r="DO17" s="22">
        <v>0</v>
      </c>
      <c r="DP17" s="22">
        <v>0</v>
      </c>
      <c r="DQ17" s="22">
        <v>0</v>
      </c>
      <c r="DR17" s="22">
        <v>0</v>
      </c>
      <c r="DS17" s="22">
        <v>1561.8330000000001</v>
      </c>
      <c r="DT17" s="22">
        <v>1561.8330000000001</v>
      </c>
      <c r="DU17" s="22">
        <v>0</v>
      </c>
      <c r="DV17" s="22">
        <v>0</v>
      </c>
      <c r="DW17" s="22">
        <v>0</v>
      </c>
      <c r="DX17" s="22">
        <v>0</v>
      </c>
      <c r="DY17" s="22">
        <v>0</v>
      </c>
      <c r="DZ17" s="22">
        <v>0</v>
      </c>
      <c r="EA17" s="22">
        <v>0</v>
      </c>
      <c r="EB17" s="22">
        <v>0</v>
      </c>
      <c r="EC17" s="22">
        <v>0</v>
      </c>
      <c r="ED17" s="22">
        <v>0</v>
      </c>
      <c r="EE17" s="22">
        <v>0</v>
      </c>
      <c r="EF17" s="22">
        <v>0</v>
      </c>
      <c r="EG17" s="22">
        <v>0</v>
      </c>
      <c r="EH17" s="22">
        <v>0</v>
      </c>
      <c r="EI17" s="22">
        <v>0</v>
      </c>
      <c r="EJ17" s="22">
        <v>0</v>
      </c>
      <c r="EK17" s="22">
        <v>0</v>
      </c>
      <c r="EL17" s="22">
        <v>0</v>
      </c>
      <c r="EM17" s="22">
        <v>30087.200000000001</v>
      </c>
      <c r="EN17" s="22">
        <v>46171.998939999998</v>
      </c>
      <c r="EO17" s="22">
        <v>46171.998939999998</v>
      </c>
      <c r="EP17" s="22">
        <v>48809.9</v>
      </c>
      <c r="EQ17" s="22">
        <v>0</v>
      </c>
      <c r="ER17" s="22">
        <v>0</v>
      </c>
      <c r="ES17" s="22">
        <v>0</v>
      </c>
      <c r="ET17" s="22">
        <v>0</v>
      </c>
      <c r="EU17" s="22">
        <v>0</v>
      </c>
      <c r="EV17" s="22">
        <v>0</v>
      </c>
      <c r="EW17" s="22">
        <v>0</v>
      </c>
      <c r="EX17" s="22">
        <v>0</v>
      </c>
      <c r="EY17" s="22">
        <v>0</v>
      </c>
      <c r="EZ17" s="22">
        <v>0</v>
      </c>
      <c r="FA17" s="22">
        <v>0</v>
      </c>
      <c r="FB17" s="22">
        <v>0</v>
      </c>
      <c r="FC17" s="22">
        <v>0</v>
      </c>
      <c r="FD17" s="22">
        <v>0</v>
      </c>
      <c r="FE17" s="22">
        <v>0</v>
      </c>
      <c r="FF17" s="22">
        <v>0</v>
      </c>
      <c r="FG17" s="22">
        <v>0</v>
      </c>
      <c r="FH17" s="22">
        <v>0</v>
      </c>
      <c r="FI17" s="22">
        <v>0</v>
      </c>
      <c r="FJ17" s="22">
        <v>0</v>
      </c>
      <c r="FK17" s="22">
        <v>0</v>
      </c>
      <c r="FL17" s="22">
        <v>20415.501</v>
      </c>
      <c r="FM17" s="22">
        <v>20415.429090000001</v>
      </c>
      <c r="FN17" s="22">
        <v>0</v>
      </c>
      <c r="FO17" s="22">
        <v>0</v>
      </c>
      <c r="FP17" s="22">
        <v>0</v>
      </c>
      <c r="FQ17" s="22">
        <v>0</v>
      </c>
      <c r="FR17" s="22">
        <v>0</v>
      </c>
      <c r="FS17" s="22">
        <v>0</v>
      </c>
      <c r="FT17" s="22">
        <v>0</v>
      </c>
      <c r="FU17" s="22">
        <v>0</v>
      </c>
      <c r="FV17" s="22">
        <v>0</v>
      </c>
      <c r="FW17" s="22">
        <v>0</v>
      </c>
      <c r="FX17" s="22">
        <v>0</v>
      </c>
      <c r="FY17" s="22">
        <v>0</v>
      </c>
      <c r="FZ17" s="22">
        <v>0</v>
      </c>
      <c r="GA17" s="22">
        <v>0</v>
      </c>
      <c r="GB17" s="22">
        <v>0</v>
      </c>
      <c r="GC17" s="22">
        <v>0</v>
      </c>
      <c r="GD17" s="22">
        <v>0</v>
      </c>
      <c r="GE17" s="22">
        <v>0</v>
      </c>
      <c r="GF17" s="22">
        <v>0</v>
      </c>
      <c r="GG17" s="22">
        <v>0</v>
      </c>
      <c r="GH17" s="22">
        <v>0</v>
      </c>
      <c r="GI17" s="22">
        <v>0</v>
      </c>
      <c r="GJ17" s="22">
        <v>0</v>
      </c>
      <c r="GK17" s="22">
        <v>0</v>
      </c>
      <c r="GL17" s="22">
        <v>0</v>
      </c>
      <c r="GM17" s="22">
        <v>0</v>
      </c>
      <c r="GN17" s="22">
        <v>0</v>
      </c>
      <c r="GO17" s="22">
        <v>0</v>
      </c>
      <c r="GP17" s="22">
        <v>0</v>
      </c>
      <c r="GQ17" s="22">
        <v>0</v>
      </c>
      <c r="GR17" s="22">
        <v>24324.59</v>
      </c>
      <c r="GS17" s="22">
        <v>22135.376899999999</v>
      </c>
      <c r="GT17" s="22">
        <v>22135.376899999999</v>
      </c>
      <c r="GU17" s="22">
        <v>0</v>
      </c>
      <c r="GV17" s="22">
        <v>0</v>
      </c>
      <c r="GW17" s="22">
        <v>0</v>
      </c>
      <c r="GX17" s="22">
        <v>0</v>
      </c>
      <c r="GY17" s="22">
        <v>0</v>
      </c>
      <c r="GZ17" s="22">
        <v>0</v>
      </c>
      <c r="HA17" s="22">
        <v>27.276700000000002</v>
      </c>
      <c r="HB17" s="22">
        <v>27.276700000000002</v>
      </c>
      <c r="HC17" s="22">
        <v>27.276700000000002</v>
      </c>
    </row>
    <row r="18" spans="1:211" s="7" customFormat="1" x14ac:dyDescent="0.2">
      <c r="A18" s="23" t="s">
        <v>34</v>
      </c>
      <c r="B18" s="24">
        <f>SUM(B19:B23)</f>
        <v>835159.16521000001</v>
      </c>
      <c r="C18" s="24">
        <f t="shared" ref="C18:BN18" si="6">SUM(C19:C23)</f>
        <v>1317224.2749399999</v>
      </c>
      <c r="D18" s="24">
        <f t="shared" si="6"/>
        <v>1087278.98758</v>
      </c>
      <c r="E18" s="24">
        <f t="shared" si="6"/>
        <v>4703.2</v>
      </c>
      <c r="F18" s="24">
        <f t="shared" si="6"/>
        <v>4703.2</v>
      </c>
      <c r="G18" s="24">
        <f t="shared" si="6"/>
        <v>4668.2852899999998</v>
      </c>
      <c r="H18" s="24">
        <f t="shared" si="6"/>
        <v>6646</v>
      </c>
      <c r="I18" s="24">
        <f t="shared" si="6"/>
        <v>6646</v>
      </c>
      <c r="J18" s="24">
        <f t="shared" si="6"/>
        <v>6646</v>
      </c>
      <c r="K18" s="24">
        <f t="shared" si="6"/>
        <v>1095.2030400000001</v>
      </c>
      <c r="L18" s="24">
        <f t="shared" si="6"/>
        <v>1095.2030400000001</v>
      </c>
      <c r="M18" s="24">
        <f t="shared" si="6"/>
        <v>1095.2030400000001</v>
      </c>
      <c r="N18" s="24">
        <f t="shared" si="6"/>
        <v>12332.561999999998</v>
      </c>
      <c r="O18" s="24">
        <f t="shared" si="6"/>
        <v>12205.7235</v>
      </c>
      <c r="P18" s="24">
        <f t="shared" si="6"/>
        <v>12191.036169999999</v>
      </c>
      <c r="Q18" s="24">
        <f t="shared" si="6"/>
        <v>0</v>
      </c>
      <c r="R18" s="24">
        <f t="shared" si="6"/>
        <v>0</v>
      </c>
      <c r="S18" s="24">
        <f t="shared" si="6"/>
        <v>0</v>
      </c>
      <c r="T18" s="24">
        <f t="shared" si="6"/>
        <v>0</v>
      </c>
      <c r="U18" s="24">
        <f t="shared" si="6"/>
        <v>13575.222</v>
      </c>
      <c r="V18" s="24">
        <f t="shared" si="6"/>
        <v>13575.222</v>
      </c>
      <c r="W18" s="24">
        <f t="shared" si="6"/>
        <v>14020.780199999999</v>
      </c>
      <c r="X18" s="24">
        <f t="shared" si="6"/>
        <v>14020.780199999999</v>
      </c>
      <c r="Y18" s="24">
        <f t="shared" si="6"/>
        <v>13973.006319999999</v>
      </c>
      <c r="Z18" s="24">
        <f t="shared" si="6"/>
        <v>53173.834340000001</v>
      </c>
      <c r="AA18" s="24">
        <f t="shared" si="6"/>
        <v>64540.967250000002</v>
      </c>
      <c r="AB18" s="24">
        <f t="shared" si="6"/>
        <v>60795.339079999998</v>
      </c>
      <c r="AC18" s="24">
        <f t="shared" si="6"/>
        <v>0</v>
      </c>
      <c r="AD18" s="24">
        <f t="shared" si="6"/>
        <v>0</v>
      </c>
      <c r="AE18" s="24">
        <f t="shared" si="6"/>
        <v>0</v>
      </c>
      <c r="AF18" s="24">
        <f t="shared" si="6"/>
        <v>0</v>
      </c>
      <c r="AG18" s="24">
        <f t="shared" si="6"/>
        <v>0</v>
      </c>
      <c r="AH18" s="24">
        <f t="shared" si="6"/>
        <v>0</v>
      </c>
      <c r="AI18" s="24">
        <f t="shared" si="6"/>
        <v>0</v>
      </c>
      <c r="AJ18" s="24">
        <f t="shared" si="6"/>
        <v>1380.4833099999998</v>
      </c>
      <c r="AK18" s="24">
        <f t="shared" si="6"/>
        <v>1221.7045799999999</v>
      </c>
      <c r="AL18" s="24">
        <f t="shared" si="6"/>
        <v>0</v>
      </c>
      <c r="AM18" s="24">
        <f t="shared" si="6"/>
        <v>0</v>
      </c>
      <c r="AN18" s="24">
        <f t="shared" si="6"/>
        <v>0</v>
      </c>
      <c r="AO18" s="24">
        <f t="shared" si="6"/>
        <v>0</v>
      </c>
      <c r="AP18" s="24">
        <f t="shared" si="6"/>
        <v>0</v>
      </c>
      <c r="AQ18" s="24">
        <f t="shared" si="6"/>
        <v>0</v>
      </c>
      <c r="AR18" s="24">
        <f t="shared" si="6"/>
        <v>0</v>
      </c>
      <c r="AS18" s="24">
        <f t="shared" si="6"/>
        <v>0</v>
      </c>
      <c r="AT18" s="24">
        <f t="shared" si="6"/>
        <v>0</v>
      </c>
      <c r="AU18" s="24">
        <f t="shared" si="6"/>
        <v>10608.9</v>
      </c>
      <c r="AV18" s="24">
        <f t="shared" si="6"/>
        <v>25205.22</v>
      </c>
      <c r="AW18" s="24">
        <f t="shared" si="6"/>
        <v>25205.21703</v>
      </c>
      <c r="AX18" s="24">
        <f t="shared" si="6"/>
        <v>0</v>
      </c>
      <c r="AY18" s="24">
        <f t="shared" si="6"/>
        <v>0</v>
      </c>
      <c r="AZ18" s="24">
        <f t="shared" si="6"/>
        <v>0</v>
      </c>
      <c r="BA18" s="24">
        <f t="shared" si="6"/>
        <v>0</v>
      </c>
      <c r="BB18" s="24">
        <f t="shared" si="6"/>
        <v>0</v>
      </c>
      <c r="BC18" s="24">
        <f t="shared" si="6"/>
        <v>0</v>
      </c>
      <c r="BD18" s="24">
        <f t="shared" si="6"/>
        <v>10943.254999999999</v>
      </c>
      <c r="BE18" s="24">
        <f t="shared" si="6"/>
        <v>5813.93</v>
      </c>
      <c r="BF18" s="24">
        <f t="shared" si="6"/>
        <v>5813.93</v>
      </c>
      <c r="BG18" s="24">
        <f t="shared" si="6"/>
        <v>0</v>
      </c>
      <c r="BH18" s="24">
        <f t="shared" si="6"/>
        <v>0</v>
      </c>
      <c r="BI18" s="24">
        <f t="shared" si="6"/>
        <v>0</v>
      </c>
      <c r="BJ18" s="24">
        <f t="shared" si="6"/>
        <v>0</v>
      </c>
      <c r="BK18" s="24">
        <f t="shared" si="6"/>
        <v>0</v>
      </c>
      <c r="BL18" s="24">
        <f t="shared" si="6"/>
        <v>0</v>
      </c>
      <c r="BM18" s="24">
        <f t="shared" si="6"/>
        <v>0</v>
      </c>
      <c r="BN18" s="24">
        <f t="shared" si="6"/>
        <v>0</v>
      </c>
      <c r="BO18" s="24">
        <f t="shared" ref="BO18:EC18" si="7">SUM(BO19:BO23)</f>
        <v>0</v>
      </c>
      <c r="BP18" s="24">
        <f t="shared" si="7"/>
        <v>193509</v>
      </c>
      <c r="BQ18" s="24">
        <f t="shared" si="7"/>
        <v>193509</v>
      </c>
      <c r="BR18" s="24">
        <f t="shared" si="7"/>
        <v>193509</v>
      </c>
      <c r="BS18" s="24">
        <f t="shared" si="7"/>
        <v>346557.93199999997</v>
      </c>
      <c r="BT18" s="24">
        <f t="shared" si="7"/>
        <v>543620.89799999993</v>
      </c>
      <c r="BU18" s="24">
        <f t="shared" si="7"/>
        <v>543620.89799999993</v>
      </c>
      <c r="BV18" s="24">
        <f t="shared" si="7"/>
        <v>0</v>
      </c>
      <c r="BW18" s="24">
        <f t="shared" si="7"/>
        <v>3969.85</v>
      </c>
      <c r="BX18" s="24">
        <f t="shared" si="7"/>
        <v>0</v>
      </c>
      <c r="BY18" s="24">
        <f t="shared" si="7"/>
        <v>0</v>
      </c>
      <c r="BZ18" s="24">
        <f t="shared" si="7"/>
        <v>204889.47528000001</v>
      </c>
      <c r="CA18" s="24">
        <f t="shared" si="7"/>
        <v>0</v>
      </c>
      <c r="CB18" s="24">
        <f t="shared" si="7"/>
        <v>48979.758900000001</v>
      </c>
      <c r="CC18" s="24">
        <f t="shared" si="7"/>
        <v>48979.758900000001</v>
      </c>
      <c r="CD18" s="24">
        <f t="shared" si="7"/>
        <v>48961.680680000005</v>
      </c>
      <c r="CE18" s="24">
        <f t="shared" si="7"/>
        <v>2263.3891399999998</v>
      </c>
      <c r="CF18" s="24">
        <f t="shared" si="7"/>
        <v>882.90583000000015</v>
      </c>
      <c r="CG18" s="24">
        <f t="shared" si="7"/>
        <v>882.90583000000015</v>
      </c>
      <c r="CH18" s="24">
        <f t="shared" si="7"/>
        <v>11636.002259999999</v>
      </c>
      <c r="CI18" s="24">
        <f t="shared" si="7"/>
        <v>8772.8275599999997</v>
      </c>
      <c r="CJ18" s="24">
        <f t="shared" si="7"/>
        <v>6398.0512599999993</v>
      </c>
      <c r="CK18" s="24">
        <f t="shared" si="7"/>
        <v>0</v>
      </c>
      <c r="CL18" s="24">
        <f t="shared" si="7"/>
        <v>0</v>
      </c>
      <c r="CM18" s="24">
        <f t="shared" si="7"/>
        <v>0</v>
      </c>
      <c r="CN18" s="24">
        <f t="shared" si="7"/>
        <v>70.466250000000002</v>
      </c>
      <c r="CO18" s="24">
        <f t="shared" si="7"/>
        <v>21.949749999999998</v>
      </c>
      <c r="CP18" s="24">
        <f t="shared" si="7"/>
        <v>17.558959999999999</v>
      </c>
      <c r="CQ18" s="24">
        <f t="shared" si="7"/>
        <v>0</v>
      </c>
      <c r="CR18" s="24">
        <f t="shared" si="7"/>
        <v>0</v>
      </c>
      <c r="CS18" s="24">
        <f t="shared" si="7"/>
        <v>0</v>
      </c>
      <c r="CT18" s="24">
        <f t="shared" si="7"/>
        <v>0</v>
      </c>
      <c r="CU18" s="24">
        <f t="shared" si="7"/>
        <v>0</v>
      </c>
      <c r="CV18" s="24">
        <f t="shared" si="7"/>
        <v>0</v>
      </c>
      <c r="CW18" s="24">
        <f t="shared" si="7"/>
        <v>0</v>
      </c>
      <c r="CX18" s="24">
        <f t="shared" si="7"/>
        <v>878.94578000000001</v>
      </c>
      <c r="CY18" s="24">
        <f t="shared" si="7"/>
        <v>878.94578000000001</v>
      </c>
      <c r="CZ18" s="24">
        <f t="shared" si="7"/>
        <v>0</v>
      </c>
      <c r="DA18" s="24">
        <f t="shared" si="7"/>
        <v>12019.897999999999</v>
      </c>
      <c r="DB18" s="24">
        <f t="shared" si="7"/>
        <v>4965.1454300000005</v>
      </c>
      <c r="DC18" s="24">
        <f t="shared" si="7"/>
        <v>0</v>
      </c>
      <c r="DD18" s="24">
        <f t="shared" si="7"/>
        <v>0</v>
      </c>
      <c r="DE18" s="24">
        <f t="shared" si="7"/>
        <v>0</v>
      </c>
      <c r="DF18" s="24">
        <f t="shared" si="7"/>
        <v>0</v>
      </c>
      <c r="DG18" s="24">
        <f t="shared" si="7"/>
        <v>0</v>
      </c>
      <c r="DH18" s="24">
        <f t="shared" si="7"/>
        <v>0</v>
      </c>
      <c r="DI18" s="24">
        <f t="shared" si="7"/>
        <v>0</v>
      </c>
      <c r="DJ18" s="24">
        <f t="shared" si="7"/>
        <v>3262.2874800000004</v>
      </c>
      <c r="DK18" s="24">
        <f t="shared" si="7"/>
        <v>3262.2874800000004</v>
      </c>
      <c r="DL18" s="24">
        <f t="shared" si="7"/>
        <v>0</v>
      </c>
      <c r="DM18" s="24">
        <f t="shared" si="7"/>
        <v>0</v>
      </c>
      <c r="DN18" s="24">
        <f t="shared" si="7"/>
        <v>0</v>
      </c>
      <c r="DO18" s="24">
        <f t="shared" si="7"/>
        <v>0</v>
      </c>
      <c r="DP18" s="24">
        <f t="shared" si="7"/>
        <v>0</v>
      </c>
      <c r="DQ18" s="24">
        <f t="shared" si="7"/>
        <v>0</v>
      </c>
      <c r="DR18" s="24">
        <f t="shared" si="7"/>
        <v>0</v>
      </c>
      <c r="DS18" s="24">
        <f t="shared" si="7"/>
        <v>6848.5702999999994</v>
      </c>
      <c r="DT18" s="24">
        <f t="shared" si="7"/>
        <v>6848.5697299999993</v>
      </c>
      <c r="DU18" s="24">
        <f t="shared" si="7"/>
        <v>0</v>
      </c>
      <c r="DV18" s="24">
        <f t="shared" si="7"/>
        <v>0</v>
      </c>
      <c r="DW18" s="24">
        <f t="shared" si="7"/>
        <v>0</v>
      </c>
      <c r="DX18" s="24">
        <f t="shared" si="7"/>
        <v>0</v>
      </c>
      <c r="DY18" s="24">
        <f t="shared" si="7"/>
        <v>0</v>
      </c>
      <c r="DZ18" s="24">
        <f t="shared" si="7"/>
        <v>0</v>
      </c>
      <c r="EA18" s="24">
        <f t="shared" si="7"/>
        <v>0</v>
      </c>
      <c r="EB18" s="24">
        <f t="shared" si="7"/>
        <v>0</v>
      </c>
      <c r="EC18" s="24">
        <f t="shared" si="7"/>
        <v>0</v>
      </c>
      <c r="ED18" s="24">
        <f t="shared" ref="ED18:GO18" si="8">SUM(ED19:ED23)</f>
        <v>0</v>
      </c>
      <c r="EE18" s="24">
        <f t="shared" si="8"/>
        <v>0</v>
      </c>
      <c r="EF18" s="24">
        <f t="shared" si="8"/>
        <v>0</v>
      </c>
      <c r="EG18" s="24">
        <f t="shared" si="8"/>
        <v>9924.6</v>
      </c>
      <c r="EH18" s="24">
        <f t="shared" si="8"/>
        <v>10558.08511</v>
      </c>
      <c r="EI18" s="24">
        <f t="shared" si="8"/>
        <v>10558.08511</v>
      </c>
      <c r="EJ18" s="24">
        <f t="shared" si="8"/>
        <v>0</v>
      </c>
      <c r="EK18" s="24">
        <f t="shared" si="8"/>
        <v>17963.14489</v>
      </c>
      <c r="EL18" s="24">
        <f t="shared" si="8"/>
        <v>17963.139190000002</v>
      </c>
      <c r="EM18" s="24">
        <f t="shared" si="8"/>
        <v>43042.6</v>
      </c>
      <c r="EN18" s="24">
        <f t="shared" si="8"/>
        <v>50329.96327</v>
      </c>
      <c r="EO18" s="24">
        <f t="shared" si="8"/>
        <v>50324.842830000001</v>
      </c>
      <c r="EP18" s="24">
        <f t="shared" si="8"/>
        <v>56928.3</v>
      </c>
      <c r="EQ18" s="24">
        <f t="shared" si="8"/>
        <v>0</v>
      </c>
      <c r="ER18" s="24">
        <f t="shared" si="8"/>
        <v>0</v>
      </c>
      <c r="ES18" s="24">
        <f t="shared" si="8"/>
        <v>0</v>
      </c>
      <c r="ET18" s="24">
        <f t="shared" si="8"/>
        <v>0</v>
      </c>
      <c r="EU18" s="24">
        <f t="shared" si="8"/>
        <v>0</v>
      </c>
      <c r="EV18" s="24">
        <f t="shared" si="8"/>
        <v>0</v>
      </c>
      <c r="EW18" s="24">
        <f t="shared" si="8"/>
        <v>0</v>
      </c>
      <c r="EX18" s="24">
        <f t="shared" si="8"/>
        <v>0</v>
      </c>
      <c r="EY18" s="24">
        <f t="shared" si="8"/>
        <v>0</v>
      </c>
      <c r="EZ18" s="24">
        <f t="shared" si="8"/>
        <v>0</v>
      </c>
      <c r="FA18" s="24">
        <f t="shared" si="8"/>
        <v>0</v>
      </c>
      <c r="FB18" s="24">
        <f t="shared" si="8"/>
        <v>0</v>
      </c>
      <c r="FC18" s="24">
        <f t="shared" si="8"/>
        <v>24310.32</v>
      </c>
      <c r="FD18" s="24">
        <f t="shared" si="8"/>
        <v>18838.980680000001</v>
      </c>
      <c r="FE18" s="24">
        <f t="shared" si="8"/>
        <v>0</v>
      </c>
      <c r="FF18" s="24">
        <f t="shared" si="8"/>
        <v>0</v>
      </c>
      <c r="FG18" s="24">
        <f t="shared" si="8"/>
        <v>0</v>
      </c>
      <c r="FH18" s="24">
        <f t="shared" si="8"/>
        <v>0</v>
      </c>
      <c r="FI18" s="24">
        <f t="shared" si="8"/>
        <v>0</v>
      </c>
      <c r="FJ18" s="24">
        <f t="shared" si="8"/>
        <v>0</v>
      </c>
      <c r="FK18" s="24">
        <f t="shared" si="8"/>
        <v>0</v>
      </c>
      <c r="FL18" s="24">
        <f t="shared" si="8"/>
        <v>27128.516239999997</v>
      </c>
      <c r="FM18" s="24">
        <f t="shared" si="8"/>
        <v>26337.479650000001</v>
      </c>
      <c r="FN18" s="24">
        <f t="shared" si="8"/>
        <v>0</v>
      </c>
      <c r="FO18" s="24">
        <f t="shared" si="8"/>
        <v>0</v>
      </c>
      <c r="FP18" s="24">
        <f t="shared" si="8"/>
        <v>0</v>
      </c>
      <c r="FQ18" s="24">
        <f t="shared" si="8"/>
        <v>564.67379000000005</v>
      </c>
      <c r="FR18" s="24">
        <f t="shared" si="8"/>
        <v>564.67379000000005</v>
      </c>
      <c r="FS18" s="24">
        <f t="shared" si="8"/>
        <v>0</v>
      </c>
      <c r="FT18" s="24">
        <f t="shared" si="8"/>
        <v>786.1</v>
      </c>
      <c r="FU18" s="24">
        <f t="shared" si="8"/>
        <v>0</v>
      </c>
      <c r="FV18" s="24">
        <f t="shared" si="8"/>
        <v>0</v>
      </c>
      <c r="FW18" s="24">
        <f t="shared" si="8"/>
        <v>0</v>
      </c>
      <c r="FX18" s="24">
        <f t="shared" si="8"/>
        <v>0</v>
      </c>
      <c r="FY18" s="24">
        <f t="shared" si="8"/>
        <v>0</v>
      </c>
      <c r="FZ18" s="24">
        <f t="shared" si="8"/>
        <v>0</v>
      </c>
      <c r="GA18" s="24">
        <f t="shared" si="8"/>
        <v>0</v>
      </c>
      <c r="GB18" s="24">
        <f t="shared" si="8"/>
        <v>0</v>
      </c>
      <c r="GC18" s="24">
        <f t="shared" si="8"/>
        <v>0</v>
      </c>
      <c r="GD18" s="24">
        <f t="shared" si="8"/>
        <v>0</v>
      </c>
      <c r="GE18" s="24">
        <f t="shared" si="8"/>
        <v>0</v>
      </c>
      <c r="GF18" s="24">
        <f t="shared" si="8"/>
        <v>0</v>
      </c>
      <c r="GG18" s="24">
        <f t="shared" si="8"/>
        <v>781.45500000000004</v>
      </c>
      <c r="GH18" s="24">
        <f t="shared" si="8"/>
        <v>781.45299999999997</v>
      </c>
      <c r="GI18" s="24">
        <f t="shared" si="8"/>
        <v>0</v>
      </c>
      <c r="GJ18" s="24">
        <f t="shared" si="8"/>
        <v>0</v>
      </c>
      <c r="GK18" s="24">
        <f t="shared" si="8"/>
        <v>0</v>
      </c>
      <c r="GL18" s="24">
        <f t="shared" si="8"/>
        <v>0</v>
      </c>
      <c r="GM18" s="24">
        <f t="shared" si="8"/>
        <v>0</v>
      </c>
      <c r="GN18" s="24">
        <f t="shared" si="8"/>
        <v>0</v>
      </c>
      <c r="GO18" s="24">
        <f t="shared" si="8"/>
        <v>0</v>
      </c>
      <c r="GP18" s="24">
        <f t="shared" ref="GP18:HC18" si="9">SUM(GP19:GP23)</f>
        <v>0</v>
      </c>
      <c r="GQ18" s="24">
        <f t="shared" si="9"/>
        <v>0</v>
      </c>
      <c r="GR18" s="24">
        <f t="shared" si="9"/>
        <v>0</v>
      </c>
      <c r="GS18" s="24">
        <f t="shared" si="9"/>
        <v>0</v>
      </c>
      <c r="GT18" s="24">
        <f t="shared" si="9"/>
        <v>0</v>
      </c>
      <c r="GU18" s="24">
        <f t="shared" si="9"/>
        <v>1000</v>
      </c>
      <c r="GV18" s="24">
        <f t="shared" si="9"/>
        <v>1000</v>
      </c>
      <c r="GW18" s="24">
        <f t="shared" si="9"/>
        <v>200</v>
      </c>
      <c r="GX18" s="24">
        <f t="shared" si="9"/>
        <v>6286.2518900000005</v>
      </c>
      <c r="GY18" s="24">
        <f t="shared" si="9"/>
        <v>7583.3565199999994</v>
      </c>
      <c r="GZ18" s="24">
        <f t="shared" si="9"/>
        <v>7583.3565199999994</v>
      </c>
      <c r="HA18" s="24">
        <f t="shared" si="9"/>
        <v>86.356400000000008</v>
      </c>
      <c r="HB18" s="24">
        <f t="shared" si="9"/>
        <v>161.66394</v>
      </c>
      <c r="HC18" s="24">
        <f t="shared" si="9"/>
        <v>161.66394</v>
      </c>
    </row>
    <row r="19" spans="1:211" s="7" customFormat="1" x14ac:dyDescent="0.2">
      <c r="A19" s="20" t="s">
        <v>5</v>
      </c>
      <c r="B19" s="21">
        <f t="shared" ref="B19:D23" si="10">E19+H19+K19+N19+Q19+T19+W19+Z19+AC19+AF19+AI19+AL19+AO19+AR19+AU19+AX19+BA19+BD19+BG19+BJ19+BM19+BP19+BS19+BV19+BY19+CB19+CE19+CH19+CK19+CN19+CQ19+CT19+CW19+CZ19+DC19+DF19+DI19+DL19+DO19+DR19+DU19+DX19+EA19+ED19+EG19+EJ19+EM19+EP19+ES19+EV19+EY19+FB19+FE19+FH19+FK19+FN19+FQ19+FT19+FW19+FZ19+GC19+GF19+GI19+GL19+GO19+GR19+GU19+GX19+HA19</f>
        <v>191279.17097000001</v>
      </c>
      <c r="C19" s="21">
        <f t="shared" si="10"/>
        <v>270108.15807</v>
      </c>
      <c r="D19" s="21">
        <f t="shared" si="10"/>
        <v>262446.22992999997</v>
      </c>
      <c r="E19" s="22">
        <v>1388.7</v>
      </c>
      <c r="F19" s="22">
        <v>1388.7</v>
      </c>
      <c r="G19" s="22">
        <v>1388.7</v>
      </c>
      <c r="H19" s="22">
        <v>3767.6</v>
      </c>
      <c r="I19" s="22">
        <v>2978.9650000000001</v>
      </c>
      <c r="J19" s="22">
        <v>2978.9650000000001</v>
      </c>
      <c r="K19" s="22">
        <v>1095.2030400000001</v>
      </c>
      <c r="L19" s="22">
        <v>1095.2030400000001</v>
      </c>
      <c r="M19" s="22">
        <v>1095.2030400000001</v>
      </c>
      <c r="N19" s="22">
        <v>2676.0970000000002</v>
      </c>
      <c r="O19" s="22">
        <v>2566.0585000000001</v>
      </c>
      <c r="P19" s="22">
        <v>2566.0320000000002</v>
      </c>
      <c r="Q19" s="22">
        <v>0</v>
      </c>
      <c r="R19" s="22">
        <v>0</v>
      </c>
      <c r="S19" s="22">
        <v>0</v>
      </c>
      <c r="T19" s="22">
        <v>0</v>
      </c>
      <c r="U19" s="22">
        <v>2563.373</v>
      </c>
      <c r="V19" s="22">
        <v>2563.373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510.38590999999997</v>
      </c>
      <c r="AK19" s="22">
        <v>417.57378999999997</v>
      </c>
      <c r="AL19" s="22">
        <v>0</v>
      </c>
      <c r="AM19" s="22">
        <v>0</v>
      </c>
      <c r="AN19" s="22">
        <v>0</v>
      </c>
      <c r="AO19" s="22">
        <v>0</v>
      </c>
      <c r="AP19" s="22">
        <v>0</v>
      </c>
      <c r="AQ19" s="22">
        <v>0</v>
      </c>
      <c r="AR19" s="22">
        <v>0</v>
      </c>
      <c r="AS19" s="22">
        <v>0</v>
      </c>
      <c r="AT19" s="22">
        <v>0</v>
      </c>
      <c r="AU19" s="22">
        <v>0</v>
      </c>
      <c r="AV19" s="22">
        <v>0</v>
      </c>
      <c r="AW19" s="22">
        <v>0</v>
      </c>
      <c r="AX19" s="22">
        <v>0</v>
      </c>
      <c r="AY19" s="22">
        <v>0</v>
      </c>
      <c r="AZ19" s="22">
        <v>0</v>
      </c>
      <c r="BA19" s="22">
        <v>0</v>
      </c>
      <c r="BB19" s="22">
        <v>0</v>
      </c>
      <c r="BC19" s="22">
        <v>0</v>
      </c>
      <c r="BD19" s="22">
        <v>10943.254999999999</v>
      </c>
      <c r="BE19" s="22">
        <v>5813.93</v>
      </c>
      <c r="BF19" s="22">
        <v>5813.93</v>
      </c>
      <c r="BG19" s="22">
        <v>0</v>
      </c>
      <c r="BH19" s="22">
        <v>0</v>
      </c>
      <c r="BI19" s="22">
        <v>0</v>
      </c>
      <c r="BJ19" s="22">
        <v>0</v>
      </c>
      <c r="BK19" s="22">
        <v>0</v>
      </c>
      <c r="BL19" s="22">
        <v>0</v>
      </c>
      <c r="BM19" s="22">
        <v>0</v>
      </c>
      <c r="BN19" s="22">
        <v>0</v>
      </c>
      <c r="BO19" s="22">
        <v>0</v>
      </c>
      <c r="BP19" s="22">
        <v>55650.072999999997</v>
      </c>
      <c r="BQ19" s="22">
        <v>55650.072999999997</v>
      </c>
      <c r="BR19" s="22">
        <v>55650.072999999997</v>
      </c>
      <c r="BS19" s="22">
        <v>111771.64599999999</v>
      </c>
      <c r="BT19" s="22">
        <v>171858.87100000001</v>
      </c>
      <c r="BU19" s="22">
        <v>171858.87100000001</v>
      </c>
      <c r="BV19" s="22">
        <v>0</v>
      </c>
      <c r="BW19" s="22">
        <v>472</v>
      </c>
      <c r="BX19" s="22">
        <v>0</v>
      </c>
      <c r="BY19" s="22">
        <v>0</v>
      </c>
      <c r="BZ19" s="22">
        <v>0</v>
      </c>
      <c r="CA19" s="22">
        <v>0</v>
      </c>
      <c r="CB19" s="22">
        <v>0</v>
      </c>
      <c r="CC19" s="22">
        <v>0</v>
      </c>
      <c r="CD19" s="22">
        <v>0</v>
      </c>
      <c r="CE19" s="22">
        <v>810.57511</v>
      </c>
      <c r="CF19" s="22">
        <v>300.18920000000003</v>
      </c>
      <c r="CG19" s="22">
        <v>300.18920000000003</v>
      </c>
      <c r="CH19" s="22">
        <v>3134.4603199999997</v>
      </c>
      <c r="CI19" s="22">
        <v>0</v>
      </c>
      <c r="CJ19" s="22">
        <v>0</v>
      </c>
      <c r="CK19" s="22">
        <v>0</v>
      </c>
      <c r="CL19" s="22">
        <v>0</v>
      </c>
      <c r="CM19" s="22">
        <v>0</v>
      </c>
      <c r="CN19" s="22">
        <v>14.093249999999999</v>
      </c>
      <c r="CO19" s="22">
        <v>4.3899499999999998</v>
      </c>
      <c r="CP19" s="22">
        <v>4.3897399999999998</v>
      </c>
      <c r="CQ19" s="22">
        <v>0</v>
      </c>
      <c r="CR19" s="22">
        <v>0</v>
      </c>
      <c r="CS19" s="22">
        <v>0</v>
      </c>
      <c r="CT19" s="22">
        <v>0</v>
      </c>
      <c r="CU19" s="22">
        <v>0</v>
      </c>
      <c r="CV19" s="22">
        <v>0</v>
      </c>
      <c r="CW19" s="22">
        <v>0</v>
      </c>
      <c r="CX19" s="22">
        <v>0</v>
      </c>
      <c r="CY19" s="22">
        <v>0</v>
      </c>
      <c r="CZ19" s="22">
        <v>0</v>
      </c>
      <c r="DA19" s="22">
        <v>9772.2749999999996</v>
      </c>
      <c r="DB19" s="22">
        <v>2735.9069399999998</v>
      </c>
      <c r="DC19" s="22">
        <v>0</v>
      </c>
      <c r="DD19" s="22">
        <v>0</v>
      </c>
      <c r="DE19" s="22">
        <v>0</v>
      </c>
      <c r="DF19" s="22">
        <v>0</v>
      </c>
      <c r="DG19" s="22">
        <v>0</v>
      </c>
      <c r="DH19" s="22">
        <v>0</v>
      </c>
      <c r="DI19" s="22">
        <v>0</v>
      </c>
      <c r="DJ19" s="22">
        <v>1376.6866200000002</v>
      </c>
      <c r="DK19" s="22">
        <v>1376.6866200000002</v>
      </c>
      <c r="DL19" s="22">
        <v>0</v>
      </c>
      <c r="DM19" s="22">
        <v>0</v>
      </c>
      <c r="DN19" s="22">
        <v>0</v>
      </c>
      <c r="DO19" s="22">
        <v>0</v>
      </c>
      <c r="DP19" s="22">
        <v>0</v>
      </c>
      <c r="DQ19" s="22">
        <v>0</v>
      </c>
      <c r="DR19" s="22">
        <v>0</v>
      </c>
      <c r="DS19" s="22">
        <v>1610.03206</v>
      </c>
      <c r="DT19" s="22">
        <v>1610.03206</v>
      </c>
      <c r="DU19" s="22">
        <v>0</v>
      </c>
      <c r="DV19" s="22">
        <v>0</v>
      </c>
      <c r="DW19" s="22">
        <v>0</v>
      </c>
      <c r="DX19" s="22">
        <v>0</v>
      </c>
      <c r="DY19" s="22">
        <v>0</v>
      </c>
      <c r="DZ19" s="22">
        <v>0</v>
      </c>
      <c r="EA19" s="22">
        <v>0</v>
      </c>
      <c r="EB19" s="22">
        <v>0</v>
      </c>
      <c r="EC19" s="22">
        <v>0</v>
      </c>
      <c r="ED19" s="22">
        <v>0</v>
      </c>
      <c r="EE19" s="22">
        <v>0</v>
      </c>
      <c r="EF19" s="22">
        <v>0</v>
      </c>
      <c r="EG19" s="22">
        <v>0</v>
      </c>
      <c r="EH19" s="22">
        <v>0</v>
      </c>
      <c r="EI19" s="22">
        <v>0</v>
      </c>
      <c r="EJ19" s="22">
        <v>0</v>
      </c>
      <c r="EK19" s="22">
        <v>0</v>
      </c>
      <c r="EL19" s="22">
        <v>0</v>
      </c>
      <c r="EM19" s="22">
        <v>0</v>
      </c>
      <c r="EN19" s="22">
        <v>0</v>
      </c>
      <c r="EO19" s="22">
        <v>0</v>
      </c>
      <c r="EP19" s="22">
        <v>0</v>
      </c>
      <c r="EQ19" s="22">
        <v>0</v>
      </c>
      <c r="ER19" s="22">
        <v>0</v>
      </c>
      <c r="ES19" s="22">
        <v>0</v>
      </c>
      <c r="ET19" s="22">
        <v>0</v>
      </c>
      <c r="EU19" s="22">
        <v>0</v>
      </c>
      <c r="EV19" s="22">
        <v>0</v>
      </c>
      <c r="EW19" s="22">
        <v>0</v>
      </c>
      <c r="EX19" s="22">
        <v>0</v>
      </c>
      <c r="EY19" s="22">
        <v>0</v>
      </c>
      <c r="EZ19" s="22">
        <v>0</v>
      </c>
      <c r="FA19" s="22">
        <v>0</v>
      </c>
      <c r="FB19" s="22">
        <v>0</v>
      </c>
      <c r="FC19" s="22">
        <v>0</v>
      </c>
      <c r="FD19" s="22">
        <v>0</v>
      </c>
      <c r="FE19" s="22">
        <v>0</v>
      </c>
      <c r="FF19" s="22">
        <v>0</v>
      </c>
      <c r="FG19" s="22">
        <v>0</v>
      </c>
      <c r="FH19" s="22">
        <v>0</v>
      </c>
      <c r="FI19" s="22">
        <v>0</v>
      </c>
      <c r="FJ19" s="22">
        <v>0</v>
      </c>
      <c r="FK19" s="22">
        <v>0</v>
      </c>
      <c r="FL19" s="22">
        <v>12144.25</v>
      </c>
      <c r="FM19" s="22">
        <v>12083.528749999999</v>
      </c>
      <c r="FN19" s="22">
        <v>0</v>
      </c>
      <c r="FO19" s="22">
        <v>0</v>
      </c>
      <c r="FP19" s="22">
        <v>0</v>
      </c>
      <c r="FQ19" s="22">
        <v>0</v>
      </c>
      <c r="FR19" s="22">
        <v>0</v>
      </c>
      <c r="FS19" s="22">
        <v>0</v>
      </c>
      <c r="FT19" s="22">
        <v>0</v>
      </c>
      <c r="FU19" s="22">
        <v>0</v>
      </c>
      <c r="FV19" s="22">
        <v>0</v>
      </c>
      <c r="FW19" s="22">
        <v>0</v>
      </c>
      <c r="FX19" s="22">
        <v>0</v>
      </c>
      <c r="FY19" s="22">
        <v>0</v>
      </c>
      <c r="FZ19" s="22">
        <v>0</v>
      </c>
      <c r="GA19" s="22">
        <v>0</v>
      </c>
      <c r="GB19" s="22">
        <v>0</v>
      </c>
      <c r="GC19" s="22">
        <v>0</v>
      </c>
      <c r="GD19" s="22">
        <v>0</v>
      </c>
      <c r="GE19" s="22">
        <v>0</v>
      </c>
      <c r="GF19" s="22">
        <v>0</v>
      </c>
      <c r="GG19" s="22">
        <v>0</v>
      </c>
      <c r="GH19" s="22">
        <v>0</v>
      </c>
      <c r="GI19" s="22">
        <v>0</v>
      </c>
      <c r="GJ19" s="22">
        <v>0</v>
      </c>
      <c r="GK19" s="22">
        <v>0</v>
      </c>
      <c r="GL19" s="22">
        <v>0</v>
      </c>
      <c r="GM19" s="22">
        <v>0</v>
      </c>
      <c r="GN19" s="22">
        <v>0</v>
      </c>
      <c r="GO19" s="22">
        <v>0</v>
      </c>
      <c r="GP19" s="22">
        <v>0</v>
      </c>
      <c r="GQ19" s="22">
        <v>0</v>
      </c>
      <c r="GR19" s="22">
        <v>0</v>
      </c>
      <c r="GS19" s="22">
        <v>0</v>
      </c>
      <c r="GT19" s="22">
        <v>0</v>
      </c>
      <c r="GU19" s="22">
        <v>0</v>
      </c>
      <c r="GV19" s="22">
        <v>0</v>
      </c>
      <c r="GW19" s="22">
        <v>0</v>
      </c>
      <c r="GX19" s="22">
        <v>0</v>
      </c>
      <c r="GY19" s="22">
        <v>0</v>
      </c>
      <c r="GZ19" s="22">
        <v>0</v>
      </c>
      <c r="HA19" s="22">
        <v>27.468250000000001</v>
      </c>
      <c r="HB19" s="22">
        <v>2.7757899999999998</v>
      </c>
      <c r="HC19" s="22">
        <v>2.7757899999999998</v>
      </c>
    </row>
    <row r="20" spans="1:211" s="7" customFormat="1" x14ac:dyDescent="0.2">
      <c r="A20" s="20" t="s">
        <v>0</v>
      </c>
      <c r="B20" s="21">
        <f t="shared" si="10"/>
        <v>156693.69826</v>
      </c>
      <c r="C20" s="21">
        <f t="shared" si="10"/>
        <v>461813.70284999994</v>
      </c>
      <c r="D20" s="21">
        <f t="shared" si="10"/>
        <v>254228.90966000006</v>
      </c>
      <c r="E20" s="22">
        <v>1373.7</v>
      </c>
      <c r="F20" s="22">
        <v>1373.7</v>
      </c>
      <c r="G20" s="22">
        <v>1373.7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2759.1309999999999</v>
      </c>
      <c r="O20" s="22">
        <v>2742.3310000000001</v>
      </c>
      <c r="P20" s="22">
        <v>2727.7319300000004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639.66396999999995</v>
      </c>
      <c r="AK20" s="22">
        <v>576.54413</v>
      </c>
      <c r="AL20" s="22">
        <v>0</v>
      </c>
      <c r="AM20" s="22">
        <v>0</v>
      </c>
      <c r="AN20" s="22">
        <v>0</v>
      </c>
      <c r="AO20" s="22">
        <v>0</v>
      </c>
      <c r="AP20" s="22">
        <v>0</v>
      </c>
      <c r="AQ20" s="22">
        <v>0</v>
      </c>
      <c r="AR20" s="22">
        <v>0</v>
      </c>
      <c r="AS20" s="22">
        <v>0</v>
      </c>
      <c r="AT20" s="22">
        <v>0</v>
      </c>
      <c r="AU20" s="22">
        <v>10608.9</v>
      </c>
      <c r="AV20" s="22">
        <v>25205.22</v>
      </c>
      <c r="AW20" s="22">
        <v>25205.21703</v>
      </c>
      <c r="AX20" s="22">
        <v>0</v>
      </c>
      <c r="AY20" s="22">
        <v>0</v>
      </c>
      <c r="AZ20" s="22">
        <v>0</v>
      </c>
      <c r="BA20" s="22">
        <v>0</v>
      </c>
      <c r="BB20" s="22">
        <v>0</v>
      </c>
      <c r="BC20" s="22">
        <v>0</v>
      </c>
      <c r="BD20" s="22">
        <v>0</v>
      </c>
      <c r="BE20" s="22">
        <v>0</v>
      </c>
      <c r="BF20" s="22">
        <v>0</v>
      </c>
      <c r="BG20" s="22">
        <v>0</v>
      </c>
      <c r="BH20" s="22">
        <v>0</v>
      </c>
      <c r="BI20" s="22">
        <v>0</v>
      </c>
      <c r="BJ20" s="22">
        <v>0</v>
      </c>
      <c r="BK20" s="22">
        <v>0</v>
      </c>
      <c r="BL20" s="22">
        <v>0</v>
      </c>
      <c r="BM20" s="22">
        <v>0</v>
      </c>
      <c r="BN20" s="22">
        <v>0</v>
      </c>
      <c r="BO20" s="22">
        <v>0</v>
      </c>
      <c r="BP20" s="22">
        <v>50533.481</v>
      </c>
      <c r="BQ20" s="22">
        <v>50533.481</v>
      </c>
      <c r="BR20" s="22">
        <v>50533.481</v>
      </c>
      <c r="BS20" s="22">
        <v>76518.388000000006</v>
      </c>
      <c r="BT20" s="22">
        <v>131570.573</v>
      </c>
      <c r="BU20" s="22">
        <v>131570.573</v>
      </c>
      <c r="BV20" s="22">
        <v>0</v>
      </c>
      <c r="BW20" s="22">
        <v>0</v>
      </c>
      <c r="BX20" s="22">
        <v>0</v>
      </c>
      <c r="BY20" s="22">
        <v>0</v>
      </c>
      <c r="BZ20" s="22">
        <v>204889.47528000001</v>
      </c>
      <c r="CA20" s="22">
        <v>0</v>
      </c>
      <c r="CB20" s="22">
        <v>0</v>
      </c>
      <c r="CC20" s="22">
        <v>0</v>
      </c>
      <c r="CD20" s="22">
        <v>0</v>
      </c>
      <c r="CE20" s="22">
        <v>1083.60555</v>
      </c>
      <c r="CF20" s="22">
        <v>443.94158000000004</v>
      </c>
      <c r="CG20" s="22">
        <v>443.94158000000004</v>
      </c>
      <c r="CH20" s="22">
        <v>3852.3007799999996</v>
      </c>
      <c r="CI20" s="22">
        <v>6594.61</v>
      </c>
      <c r="CJ20" s="22">
        <v>4707.2709999999997</v>
      </c>
      <c r="CK20" s="22">
        <v>0</v>
      </c>
      <c r="CL20" s="22">
        <v>0</v>
      </c>
      <c r="CM20" s="22">
        <v>0</v>
      </c>
      <c r="CN20" s="22">
        <v>14.093249999999999</v>
      </c>
      <c r="CO20" s="22">
        <v>4.3899499999999998</v>
      </c>
      <c r="CP20" s="22">
        <v>4.3897399999999998</v>
      </c>
      <c r="CQ20" s="22">
        <v>0</v>
      </c>
      <c r="CR20" s="22">
        <v>0</v>
      </c>
      <c r="CS20" s="22">
        <v>0</v>
      </c>
      <c r="CT20" s="22">
        <v>0</v>
      </c>
      <c r="CU20" s="22">
        <v>0</v>
      </c>
      <c r="CV20" s="22">
        <v>0</v>
      </c>
      <c r="CW20" s="22">
        <v>0</v>
      </c>
      <c r="CX20" s="22">
        <v>878.94578000000001</v>
      </c>
      <c r="CY20" s="22">
        <v>878.94578000000001</v>
      </c>
      <c r="CZ20" s="22">
        <v>0</v>
      </c>
      <c r="DA20" s="22">
        <v>0</v>
      </c>
      <c r="DB20" s="22">
        <v>0</v>
      </c>
      <c r="DC20" s="22">
        <v>0</v>
      </c>
      <c r="DD20" s="22">
        <v>0</v>
      </c>
      <c r="DE20" s="22">
        <v>0</v>
      </c>
      <c r="DF20" s="22">
        <v>0</v>
      </c>
      <c r="DG20" s="22">
        <v>0</v>
      </c>
      <c r="DH20" s="22">
        <v>0</v>
      </c>
      <c r="DI20" s="22">
        <v>0</v>
      </c>
      <c r="DJ20" s="22">
        <v>0</v>
      </c>
      <c r="DK20" s="22">
        <v>0</v>
      </c>
      <c r="DL20" s="22">
        <v>0</v>
      </c>
      <c r="DM20" s="22">
        <v>0</v>
      </c>
      <c r="DN20" s="22">
        <v>0</v>
      </c>
      <c r="DO20" s="22">
        <v>0</v>
      </c>
      <c r="DP20" s="22">
        <v>0</v>
      </c>
      <c r="DQ20" s="22">
        <v>0</v>
      </c>
      <c r="DR20" s="22">
        <v>0</v>
      </c>
      <c r="DS20" s="22">
        <v>1489.6296</v>
      </c>
      <c r="DT20" s="22">
        <v>1489.6296</v>
      </c>
      <c r="DU20" s="22">
        <v>0</v>
      </c>
      <c r="DV20" s="22">
        <v>0</v>
      </c>
      <c r="DW20" s="22">
        <v>0</v>
      </c>
      <c r="DX20" s="22">
        <v>0</v>
      </c>
      <c r="DY20" s="22">
        <v>0</v>
      </c>
      <c r="DZ20" s="22">
        <v>0</v>
      </c>
      <c r="EA20" s="22">
        <v>0</v>
      </c>
      <c r="EB20" s="22">
        <v>0</v>
      </c>
      <c r="EC20" s="22">
        <v>0</v>
      </c>
      <c r="ED20" s="22">
        <v>0</v>
      </c>
      <c r="EE20" s="22">
        <v>0</v>
      </c>
      <c r="EF20" s="22">
        <v>0</v>
      </c>
      <c r="EG20" s="22">
        <v>9924.6</v>
      </c>
      <c r="EH20" s="22">
        <v>10558.08511</v>
      </c>
      <c r="EI20" s="22">
        <v>10558.08511</v>
      </c>
      <c r="EJ20" s="22">
        <v>0</v>
      </c>
      <c r="EK20" s="22">
        <v>17963.14489</v>
      </c>
      <c r="EL20" s="22">
        <v>17963.139190000002</v>
      </c>
      <c r="EM20" s="22">
        <v>0</v>
      </c>
      <c r="EN20" s="22">
        <v>0</v>
      </c>
      <c r="EO20" s="22">
        <v>0</v>
      </c>
      <c r="EP20" s="22">
        <v>0</v>
      </c>
      <c r="EQ20" s="22">
        <v>0</v>
      </c>
      <c r="ER20" s="22">
        <v>0</v>
      </c>
      <c r="ES20" s="22">
        <v>0</v>
      </c>
      <c r="ET20" s="22">
        <v>0</v>
      </c>
      <c r="EU20" s="22">
        <v>0</v>
      </c>
      <c r="EV20" s="22">
        <v>0</v>
      </c>
      <c r="EW20" s="22">
        <v>0</v>
      </c>
      <c r="EX20" s="22">
        <v>0</v>
      </c>
      <c r="EY20" s="22">
        <v>0</v>
      </c>
      <c r="EZ20" s="22">
        <v>0</v>
      </c>
      <c r="FA20" s="22">
        <v>0</v>
      </c>
      <c r="FB20" s="22">
        <v>0</v>
      </c>
      <c r="FC20" s="22">
        <v>0</v>
      </c>
      <c r="FD20" s="22">
        <v>0</v>
      </c>
      <c r="FE20" s="22">
        <v>0</v>
      </c>
      <c r="FF20" s="22">
        <v>0</v>
      </c>
      <c r="FG20" s="22">
        <v>0</v>
      </c>
      <c r="FH20" s="22">
        <v>0</v>
      </c>
      <c r="FI20" s="22">
        <v>0</v>
      </c>
      <c r="FJ20" s="22">
        <v>0</v>
      </c>
      <c r="FK20" s="22">
        <v>0</v>
      </c>
      <c r="FL20" s="22">
        <v>6901.0130099999997</v>
      </c>
      <c r="FM20" s="22">
        <v>6170.7618899999998</v>
      </c>
      <c r="FN20" s="22">
        <v>0</v>
      </c>
      <c r="FO20" s="22">
        <v>0</v>
      </c>
      <c r="FP20" s="22">
        <v>0</v>
      </c>
      <c r="FQ20" s="22">
        <v>0</v>
      </c>
      <c r="FR20" s="22">
        <v>0</v>
      </c>
      <c r="FS20" s="22">
        <v>0</v>
      </c>
      <c r="FT20" s="22">
        <v>0</v>
      </c>
      <c r="FU20" s="22">
        <v>0</v>
      </c>
      <c r="FV20" s="22">
        <v>0</v>
      </c>
      <c r="FW20" s="22">
        <v>0</v>
      </c>
      <c r="FX20" s="22">
        <v>0</v>
      </c>
      <c r="FY20" s="22">
        <v>0</v>
      </c>
      <c r="FZ20" s="22">
        <v>0</v>
      </c>
      <c r="GA20" s="22">
        <v>0</v>
      </c>
      <c r="GB20" s="22">
        <v>0</v>
      </c>
      <c r="GC20" s="22">
        <v>0</v>
      </c>
      <c r="GD20" s="22">
        <v>0</v>
      </c>
      <c r="GE20" s="22">
        <v>0</v>
      </c>
      <c r="GF20" s="22">
        <v>0</v>
      </c>
      <c r="GG20" s="22">
        <v>0</v>
      </c>
      <c r="GH20" s="22">
        <v>0</v>
      </c>
      <c r="GI20" s="22">
        <v>0</v>
      </c>
      <c r="GJ20" s="22">
        <v>0</v>
      </c>
      <c r="GK20" s="22">
        <v>0</v>
      </c>
      <c r="GL20" s="22">
        <v>0</v>
      </c>
      <c r="GM20" s="22">
        <v>0</v>
      </c>
      <c r="GN20" s="22">
        <v>0</v>
      </c>
      <c r="GO20" s="22">
        <v>0</v>
      </c>
      <c r="GP20" s="22">
        <v>0</v>
      </c>
      <c r="GQ20" s="22">
        <v>0</v>
      </c>
      <c r="GR20" s="22">
        <v>0</v>
      </c>
      <c r="GS20" s="22">
        <v>0</v>
      </c>
      <c r="GT20" s="22">
        <v>0</v>
      </c>
      <c r="GU20" s="22">
        <v>0</v>
      </c>
      <c r="GV20" s="22">
        <v>0</v>
      </c>
      <c r="GW20" s="22">
        <v>0</v>
      </c>
      <c r="GX20" s="22">
        <v>0</v>
      </c>
      <c r="GY20" s="22">
        <v>0</v>
      </c>
      <c r="GZ20" s="22">
        <v>0</v>
      </c>
      <c r="HA20" s="22">
        <v>25.49868</v>
      </c>
      <c r="HB20" s="22">
        <v>25.49868</v>
      </c>
      <c r="HC20" s="22">
        <v>25.49868</v>
      </c>
    </row>
    <row r="21" spans="1:211" s="7" customFormat="1" x14ac:dyDescent="0.2">
      <c r="A21" s="20" t="s">
        <v>11</v>
      </c>
      <c r="B21" s="21">
        <f t="shared" si="10"/>
        <v>172444.08467999997</v>
      </c>
      <c r="C21" s="21">
        <f t="shared" si="10"/>
        <v>223010.08805000002</v>
      </c>
      <c r="D21" s="21">
        <f t="shared" si="10"/>
        <v>221505.06068</v>
      </c>
      <c r="E21" s="22">
        <v>323.7</v>
      </c>
      <c r="F21" s="22">
        <v>323.7</v>
      </c>
      <c r="G21" s="22">
        <v>288.78528999999997</v>
      </c>
      <c r="H21" s="22">
        <v>2593.8000000000002</v>
      </c>
      <c r="I21" s="22">
        <v>3382.4349999999999</v>
      </c>
      <c r="J21" s="22">
        <v>3382.4349999999999</v>
      </c>
      <c r="K21" s="22">
        <v>0</v>
      </c>
      <c r="L21" s="22">
        <v>0</v>
      </c>
      <c r="M21" s="22">
        <v>0</v>
      </c>
      <c r="N21" s="22">
        <v>1215.213</v>
      </c>
      <c r="O21" s="22">
        <v>1215.213</v>
      </c>
      <c r="P21" s="22">
        <v>1215.213</v>
      </c>
      <c r="Q21" s="22">
        <v>0</v>
      </c>
      <c r="R21" s="22">
        <v>0</v>
      </c>
      <c r="S21" s="22">
        <v>0</v>
      </c>
      <c r="T21" s="22">
        <v>0</v>
      </c>
      <c r="U21" s="22">
        <v>3411.4389999999999</v>
      </c>
      <c r="V21" s="22">
        <v>3411.4389999999999</v>
      </c>
      <c r="W21" s="22">
        <v>11033.3</v>
      </c>
      <c r="X21" s="22">
        <f>22066.6/2</f>
        <v>11033.3</v>
      </c>
      <c r="Y21" s="22">
        <f>22066.6/2</f>
        <v>11033.3</v>
      </c>
      <c r="Z21" s="22">
        <v>24248.519339999999</v>
      </c>
      <c r="AA21" s="22">
        <f>60870.64118/2</f>
        <v>30435.320589999999</v>
      </c>
      <c r="AB21" s="22">
        <f>60870.64118/2</f>
        <v>30435.320589999999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114.4919</v>
      </c>
      <c r="AK21" s="22">
        <v>114.4919</v>
      </c>
      <c r="AL21" s="22">
        <v>0</v>
      </c>
      <c r="AM21" s="22">
        <v>0</v>
      </c>
      <c r="AN21" s="22">
        <v>0</v>
      </c>
      <c r="AO21" s="22">
        <v>0</v>
      </c>
      <c r="AP21" s="22">
        <v>0</v>
      </c>
      <c r="AQ21" s="22">
        <v>0</v>
      </c>
      <c r="AR21" s="22">
        <v>0</v>
      </c>
      <c r="AS21" s="22">
        <v>0</v>
      </c>
      <c r="AT21" s="22">
        <v>0</v>
      </c>
      <c r="AU21" s="22">
        <v>0</v>
      </c>
      <c r="AV21" s="22">
        <v>0</v>
      </c>
      <c r="AW21" s="22">
        <v>0</v>
      </c>
      <c r="AX21" s="22">
        <v>0</v>
      </c>
      <c r="AY21" s="22">
        <v>0</v>
      </c>
      <c r="AZ21" s="22">
        <v>0</v>
      </c>
      <c r="BA21" s="22">
        <v>0</v>
      </c>
      <c r="BB21" s="22">
        <v>0</v>
      </c>
      <c r="BC21" s="22">
        <v>0</v>
      </c>
      <c r="BD21" s="22">
        <v>0</v>
      </c>
      <c r="BE21" s="22">
        <v>0</v>
      </c>
      <c r="BF21" s="22">
        <v>0</v>
      </c>
      <c r="BG21" s="22">
        <v>0</v>
      </c>
      <c r="BH21" s="22">
        <v>0</v>
      </c>
      <c r="BI21" s="22">
        <v>0</v>
      </c>
      <c r="BJ21" s="22">
        <v>0</v>
      </c>
      <c r="BK21" s="22">
        <v>0</v>
      </c>
      <c r="BL21" s="22">
        <v>0</v>
      </c>
      <c r="BM21" s="22">
        <v>0</v>
      </c>
      <c r="BN21" s="22">
        <v>0</v>
      </c>
      <c r="BO21" s="22">
        <v>0</v>
      </c>
      <c r="BP21" s="22">
        <v>34646.726000000002</v>
      </c>
      <c r="BQ21" s="22">
        <v>34646.726000000002</v>
      </c>
      <c r="BR21" s="22">
        <v>34646.726000000002</v>
      </c>
      <c r="BS21" s="22">
        <v>58706.523000000001</v>
      </c>
      <c r="BT21" s="22">
        <v>88486.122000000003</v>
      </c>
      <c r="BU21" s="22">
        <v>88486.122000000003</v>
      </c>
      <c r="BV21" s="22">
        <v>0</v>
      </c>
      <c r="BW21" s="22">
        <v>0</v>
      </c>
      <c r="BX21" s="22">
        <v>0</v>
      </c>
      <c r="BY21" s="22">
        <v>0</v>
      </c>
      <c r="BZ21" s="22">
        <v>0</v>
      </c>
      <c r="CA21" s="22">
        <v>0</v>
      </c>
      <c r="CB21" s="22">
        <v>32934.580670000003</v>
      </c>
      <c r="CC21" s="22">
        <v>32934.580670000003</v>
      </c>
      <c r="CD21" s="22">
        <v>32916.50245</v>
      </c>
      <c r="CE21" s="22">
        <v>171.26895999999999</v>
      </c>
      <c r="CF21" s="22">
        <v>56.777059999999999</v>
      </c>
      <c r="CG21" s="22">
        <v>56.777059999999999</v>
      </c>
      <c r="CH21" s="22">
        <v>1759.1104800000001</v>
      </c>
      <c r="CI21" s="22">
        <v>1759.1104800000001</v>
      </c>
      <c r="CJ21" s="22">
        <v>1276.204</v>
      </c>
      <c r="CK21" s="22">
        <v>0</v>
      </c>
      <c r="CL21" s="22">
        <v>0</v>
      </c>
      <c r="CM21" s="22">
        <v>0</v>
      </c>
      <c r="CN21" s="22">
        <v>14.093249999999999</v>
      </c>
      <c r="CO21" s="22">
        <v>4.3899499999999998</v>
      </c>
      <c r="CP21" s="22">
        <v>0</v>
      </c>
      <c r="CQ21" s="22">
        <v>0</v>
      </c>
      <c r="CR21" s="22">
        <v>0</v>
      </c>
      <c r="CS21" s="22">
        <v>0</v>
      </c>
      <c r="CT21" s="22">
        <v>0</v>
      </c>
      <c r="CU21" s="22">
        <v>0</v>
      </c>
      <c r="CV21" s="22">
        <v>0</v>
      </c>
      <c r="CW21" s="22">
        <v>0</v>
      </c>
      <c r="CX21" s="22">
        <v>0</v>
      </c>
      <c r="CY21" s="22">
        <v>0</v>
      </c>
      <c r="CZ21" s="22">
        <v>0</v>
      </c>
      <c r="DA21" s="22">
        <v>0</v>
      </c>
      <c r="DB21" s="22">
        <v>0</v>
      </c>
      <c r="DC21" s="22">
        <v>0</v>
      </c>
      <c r="DD21" s="22">
        <v>0</v>
      </c>
      <c r="DE21" s="22">
        <v>0</v>
      </c>
      <c r="DF21" s="22">
        <v>0</v>
      </c>
      <c r="DG21" s="22">
        <v>0</v>
      </c>
      <c r="DH21" s="22">
        <v>0</v>
      </c>
      <c r="DI21" s="22">
        <v>0</v>
      </c>
      <c r="DJ21" s="22">
        <v>0</v>
      </c>
      <c r="DK21" s="22">
        <v>0</v>
      </c>
      <c r="DL21" s="22">
        <v>0</v>
      </c>
      <c r="DM21" s="22">
        <v>0</v>
      </c>
      <c r="DN21" s="22">
        <v>0</v>
      </c>
      <c r="DO21" s="22">
        <v>0</v>
      </c>
      <c r="DP21" s="22">
        <v>0</v>
      </c>
      <c r="DQ21" s="22">
        <v>0</v>
      </c>
      <c r="DR21" s="22">
        <v>0</v>
      </c>
      <c r="DS21" s="22">
        <v>1594.80891</v>
      </c>
      <c r="DT21" s="22">
        <v>1594.80891</v>
      </c>
      <c r="DU21" s="22">
        <v>0</v>
      </c>
      <c r="DV21" s="22">
        <v>0</v>
      </c>
      <c r="DW21" s="22">
        <v>0</v>
      </c>
      <c r="DX21" s="22">
        <v>0</v>
      </c>
      <c r="DY21" s="22">
        <v>0</v>
      </c>
      <c r="DZ21" s="22">
        <v>0</v>
      </c>
      <c r="EA21" s="22">
        <v>0</v>
      </c>
      <c r="EB21" s="22">
        <v>0</v>
      </c>
      <c r="EC21" s="22">
        <v>0</v>
      </c>
      <c r="ED21" s="22">
        <v>0</v>
      </c>
      <c r="EE21" s="22">
        <v>0</v>
      </c>
      <c r="EF21" s="22">
        <v>0</v>
      </c>
      <c r="EG21" s="22">
        <v>0</v>
      </c>
      <c r="EH21" s="22">
        <v>0</v>
      </c>
      <c r="EI21" s="22">
        <v>0</v>
      </c>
      <c r="EJ21" s="22">
        <v>0</v>
      </c>
      <c r="EK21" s="22">
        <v>0</v>
      </c>
      <c r="EL21" s="22">
        <v>0</v>
      </c>
      <c r="EM21" s="22">
        <v>0</v>
      </c>
      <c r="EN21" s="22">
        <v>0</v>
      </c>
      <c r="EO21" s="22">
        <v>0</v>
      </c>
      <c r="EP21" s="22">
        <v>0</v>
      </c>
      <c r="EQ21" s="22">
        <v>0</v>
      </c>
      <c r="ER21" s="22">
        <v>0</v>
      </c>
      <c r="ES21" s="22">
        <v>0</v>
      </c>
      <c r="ET21" s="22">
        <v>0</v>
      </c>
      <c r="EU21" s="22">
        <v>0</v>
      </c>
      <c r="EV21" s="22">
        <v>0</v>
      </c>
      <c r="EW21" s="22">
        <v>0</v>
      </c>
      <c r="EX21" s="22">
        <v>0</v>
      </c>
      <c r="EY21" s="22">
        <v>0</v>
      </c>
      <c r="EZ21" s="22">
        <v>0</v>
      </c>
      <c r="FA21" s="22">
        <v>0</v>
      </c>
      <c r="FB21" s="22">
        <v>0</v>
      </c>
      <c r="FC21" s="22">
        <v>0</v>
      </c>
      <c r="FD21" s="22">
        <v>0</v>
      </c>
      <c r="FE21" s="22">
        <v>0</v>
      </c>
      <c r="FF21" s="22">
        <v>0</v>
      </c>
      <c r="FG21" s="22">
        <v>0</v>
      </c>
      <c r="FH21" s="22">
        <v>0</v>
      </c>
      <c r="FI21" s="22">
        <v>0</v>
      </c>
      <c r="FJ21" s="22">
        <v>0</v>
      </c>
      <c r="FK21" s="22">
        <v>0</v>
      </c>
      <c r="FL21" s="22">
        <v>8083.2532300000003</v>
      </c>
      <c r="FM21" s="22">
        <v>8083.1890100000001</v>
      </c>
      <c r="FN21" s="22">
        <v>0</v>
      </c>
      <c r="FO21" s="22">
        <v>0</v>
      </c>
      <c r="FP21" s="22">
        <v>0</v>
      </c>
      <c r="FQ21" s="22">
        <v>564.67379000000005</v>
      </c>
      <c r="FR21" s="22">
        <f>1129.34758/2</f>
        <v>564.67379000000005</v>
      </c>
      <c r="FS21" s="22">
        <v>0</v>
      </c>
      <c r="FT21" s="22">
        <v>464.5</v>
      </c>
      <c r="FU21" s="22">
        <v>0</v>
      </c>
      <c r="FV21" s="22">
        <v>0</v>
      </c>
      <c r="FW21" s="22">
        <v>0</v>
      </c>
      <c r="FX21" s="22">
        <v>0</v>
      </c>
      <c r="FY21" s="22">
        <v>0</v>
      </c>
      <c r="FZ21" s="22">
        <v>0</v>
      </c>
      <c r="GA21" s="22">
        <v>0</v>
      </c>
      <c r="GB21" s="22">
        <v>0</v>
      </c>
      <c r="GC21" s="22">
        <v>0</v>
      </c>
      <c r="GD21" s="22">
        <v>0</v>
      </c>
      <c r="GE21" s="22">
        <v>0</v>
      </c>
      <c r="GF21" s="22">
        <v>0</v>
      </c>
      <c r="GG21" s="22">
        <v>459.85500000000002</v>
      </c>
      <c r="GH21" s="22">
        <v>459.85500000000002</v>
      </c>
      <c r="GI21" s="22">
        <v>0</v>
      </c>
      <c r="GJ21" s="22">
        <v>0</v>
      </c>
      <c r="GK21" s="22">
        <v>0</v>
      </c>
      <c r="GL21" s="22">
        <v>0</v>
      </c>
      <c r="GM21" s="22">
        <v>0</v>
      </c>
      <c r="GN21" s="22">
        <v>0</v>
      </c>
      <c r="GO21" s="22">
        <v>0</v>
      </c>
      <c r="GP21" s="22">
        <v>0</v>
      </c>
      <c r="GQ21" s="22">
        <v>0</v>
      </c>
      <c r="GR21" s="22">
        <v>0</v>
      </c>
      <c r="GS21" s="22">
        <v>0</v>
      </c>
      <c r="GT21" s="22">
        <v>0</v>
      </c>
      <c r="GU21" s="22">
        <v>600</v>
      </c>
      <c r="GV21" s="22">
        <v>600</v>
      </c>
      <c r="GW21" s="22">
        <v>200</v>
      </c>
      <c r="GX21" s="22">
        <v>3161.1873799999998</v>
      </c>
      <c r="GY21" s="22">
        <v>3897.0026600000001</v>
      </c>
      <c r="GZ21" s="22">
        <v>3897.0026600000001</v>
      </c>
      <c r="HA21" s="22">
        <v>6.8888100000000003</v>
      </c>
      <c r="HB21" s="22">
        <v>6.8888100000000003</v>
      </c>
      <c r="HC21" s="22">
        <v>6.8888100000000003</v>
      </c>
    </row>
    <row r="22" spans="1:211" s="7" customFormat="1" x14ac:dyDescent="0.2">
      <c r="A22" s="20" t="s">
        <v>1</v>
      </c>
      <c r="B22" s="21">
        <f t="shared" si="10"/>
        <v>218634.02939999997</v>
      </c>
      <c r="C22" s="21">
        <f t="shared" si="10"/>
        <v>219134.47266000003</v>
      </c>
      <c r="D22" s="21">
        <f t="shared" si="10"/>
        <v>215629.41144000003</v>
      </c>
      <c r="E22" s="22">
        <v>1449.9</v>
      </c>
      <c r="F22" s="22">
        <v>1449.9</v>
      </c>
      <c r="G22" s="22">
        <v>1449.9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4161.2860000000001</v>
      </c>
      <c r="O22" s="22">
        <v>4161.2860000000001</v>
      </c>
      <c r="P22" s="22">
        <v>4161.2242400000005</v>
      </c>
      <c r="Q22" s="22">
        <v>0</v>
      </c>
      <c r="R22" s="22">
        <v>0</v>
      </c>
      <c r="S22" s="22">
        <v>0</v>
      </c>
      <c r="T22" s="22">
        <v>0</v>
      </c>
      <c r="U22" s="22">
        <v>7600.41</v>
      </c>
      <c r="V22" s="22">
        <v>7600.41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0</v>
      </c>
      <c r="AF22" s="22">
        <v>0</v>
      </c>
      <c r="AG22" s="22">
        <v>0</v>
      </c>
      <c r="AH22" s="22">
        <v>0</v>
      </c>
      <c r="AI22" s="22">
        <v>0</v>
      </c>
      <c r="AJ22" s="22">
        <v>112.84927999999999</v>
      </c>
      <c r="AK22" s="22">
        <v>110.82104</v>
      </c>
      <c r="AL22" s="22">
        <v>0</v>
      </c>
      <c r="AM22" s="22">
        <v>0</v>
      </c>
      <c r="AN22" s="22">
        <v>0</v>
      </c>
      <c r="AO22" s="22">
        <v>0</v>
      </c>
      <c r="AP22" s="22">
        <v>0</v>
      </c>
      <c r="AQ22" s="22">
        <v>0</v>
      </c>
      <c r="AR22" s="22">
        <v>0</v>
      </c>
      <c r="AS22" s="22">
        <v>0</v>
      </c>
      <c r="AT22" s="22">
        <v>0</v>
      </c>
      <c r="AU22" s="22">
        <v>0</v>
      </c>
      <c r="AV22" s="22">
        <v>0</v>
      </c>
      <c r="AW22" s="22">
        <v>0</v>
      </c>
      <c r="AX22" s="22">
        <v>0</v>
      </c>
      <c r="AY22" s="22">
        <v>0</v>
      </c>
      <c r="AZ22" s="22">
        <v>0</v>
      </c>
      <c r="BA22" s="22">
        <v>0</v>
      </c>
      <c r="BB22" s="22">
        <v>0</v>
      </c>
      <c r="BC22" s="22">
        <v>0</v>
      </c>
      <c r="BD22" s="22">
        <v>0</v>
      </c>
      <c r="BE22" s="22">
        <v>0</v>
      </c>
      <c r="BF22" s="22">
        <v>0</v>
      </c>
      <c r="BG22" s="22">
        <v>0</v>
      </c>
      <c r="BH22" s="22">
        <v>0</v>
      </c>
      <c r="BI22" s="22">
        <v>0</v>
      </c>
      <c r="BJ22" s="22">
        <v>0</v>
      </c>
      <c r="BK22" s="22">
        <v>0</v>
      </c>
      <c r="BL22" s="22">
        <v>0</v>
      </c>
      <c r="BM22" s="22">
        <v>0</v>
      </c>
      <c r="BN22" s="22">
        <v>0</v>
      </c>
      <c r="BO22" s="22">
        <v>0</v>
      </c>
      <c r="BP22" s="22">
        <v>29686.102999999999</v>
      </c>
      <c r="BQ22" s="22">
        <v>29686.102999999999</v>
      </c>
      <c r="BR22" s="22">
        <v>29686.102999999999</v>
      </c>
      <c r="BS22" s="22">
        <v>79436.5</v>
      </c>
      <c r="BT22" s="22">
        <v>119637.15399999999</v>
      </c>
      <c r="BU22" s="22">
        <v>119637.15399999999</v>
      </c>
      <c r="BV22" s="22">
        <v>0</v>
      </c>
      <c r="BW22" s="22">
        <v>3497.85</v>
      </c>
      <c r="BX22" s="22">
        <v>0</v>
      </c>
      <c r="BY22" s="22">
        <v>0</v>
      </c>
      <c r="BZ22" s="22">
        <v>0</v>
      </c>
      <c r="CA22" s="22">
        <v>0</v>
      </c>
      <c r="CB22" s="22">
        <v>0</v>
      </c>
      <c r="CC22" s="22">
        <v>0</v>
      </c>
      <c r="CD22" s="22">
        <v>0</v>
      </c>
      <c r="CE22" s="22">
        <v>192.63821999999999</v>
      </c>
      <c r="CF22" s="22">
        <v>79.788939999999997</v>
      </c>
      <c r="CG22" s="22">
        <v>79.788939999999997</v>
      </c>
      <c r="CH22" s="22">
        <v>2471.0236</v>
      </c>
      <c r="CI22" s="22">
        <v>0</v>
      </c>
      <c r="CJ22" s="22">
        <v>0</v>
      </c>
      <c r="CK22" s="22">
        <v>0</v>
      </c>
      <c r="CL22" s="22">
        <v>0</v>
      </c>
      <c r="CM22" s="22">
        <v>0</v>
      </c>
      <c r="CN22" s="22">
        <v>14.093249999999999</v>
      </c>
      <c r="CO22" s="22">
        <v>4.3899499999999998</v>
      </c>
      <c r="CP22" s="22">
        <v>4.3897399999999998</v>
      </c>
      <c r="CQ22" s="22">
        <v>0</v>
      </c>
      <c r="CR22" s="22">
        <v>0</v>
      </c>
      <c r="CS22" s="22">
        <v>0</v>
      </c>
      <c r="CT22" s="22">
        <v>0</v>
      </c>
      <c r="CU22" s="22">
        <v>0</v>
      </c>
      <c r="CV22" s="22">
        <v>0</v>
      </c>
      <c r="CW22" s="22">
        <v>0</v>
      </c>
      <c r="CX22" s="22">
        <v>0</v>
      </c>
      <c r="CY22" s="22">
        <v>0</v>
      </c>
      <c r="CZ22" s="22">
        <v>0</v>
      </c>
      <c r="DA22" s="22">
        <v>0</v>
      </c>
      <c r="DB22" s="22">
        <v>0</v>
      </c>
      <c r="DC22" s="22">
        <v>0</v>
      </c>
      <c r="DD22" s="22">
        <v>0</v>
      </c>
      <c r="DE22" s="22">
        <v>0</v>
      </c>
      <c r="DF22" s="22">
        <v>0</v>
      </c>
      <c r="DG22" s="22">
        <v>0</v>
      </c>
      <c r="DH22" s="22">
        <v>0</v>
      </c>
      <c r="DI22" s="22">
        <v>0</v>
      </c>
      <c r="DJ22" s="22">
        <v>1114.5378600000001</v>
      </c>
      <c r="DK22" s="22">
        <v>1114.5378600000001</v>
      </c>
      <c r="DL22" s="22">
        <v>0</v>
      </c>
      <c r="DM22" s="22">
        <v>0</v>
      </c>
      <c r="DN22" s="22">
        <v>0</v>
      </c>
      <c r="DO22" s="22">
        <v>0</v>
      </c>
      <c r="DP22" s="22">
        <v>0</v>
      </c>
      <c r="DQ22" s="22">
        <v>0</v>
      </c>
      <c r="DR22" s="22">
        <v>0</v>
      </c>
      <c r="DS22" s="22">
        <v>1337.0070900000001</v>
      </c>
      <c r="DT22" s="22">
        <v>1337.0065199999999</v>
      </c>
      <c r="DU22" s="22">
        <v>0</v>
      </c>
      <c r="DV22" s="22">
        <v>0</v>
      </c>
      <c r="DW22" s="22">
        <v>0</v>
      </c>
      <c r="DX22" s="22">
        <v>0</v>
      </c>
      <c r="DY22" s="22">
        <v>0</v>
      </c>
      <c r="DZ22" s="22">
        <v>0</v>
      </c>
      <c r="EA22" s="22">
        <v>0</v>
      </c>
      <c r="EB22" s="22">
        <v>0</v>
      </c>
      <c r="EC22" s="22">
        <v>0</v>
      </c>
      <c r="ED22" s="22">
        <v>0</v>
      </c>
      <c r="EE22" s="22">
        <v>0</v>
      </c>
      <c r="EF22" s="22">
        <v>0</v>
      </c>
      <c r="EG22" s="22">
        <v>0</v>
      </c>
      <c r="EH22" s="22">
        <v>0</v>
      </c>
      <c r="EI22" s="22">
        <v>0</v>
      </c>
      <c r="EJ22" s="22">
        <v>0</v>
      </c>
      <c r="EK22" s="22">
        <v>0</v>
      </c>
      <c r="EL22" s="22">
        <v>0</v>
      </c>
      <c r="EM22" s="22">
        <v>43042.6</v>
      </c>
      <c r="EN22" s="22">
        <v>50329.96327</v>
      </c>
      <c r="EO22" s="22">
        <v>50324.842830000001</v>
      </c>
      <c r="EP22" s="22">
        <v>56928.3</v>
      </c>
      <c r="EQ22" s="22">
        <v>0</v>
      </c>
      <c r="ER22" s="22">
        <v>0</v>
      </c>
      <c r="ES22" s="22">
        <v>0</v>
      </c>
      <c r="ET22" s="22">
        <v>0</v>
      </c>
      <c r="EU22" s="22">
        <v>0</v>
      </c>
      <c r="EV22" s="22">
        <v>0</v>
      </c>
      <c r="EW22" s="22">
        <v>0</v>
      </c>
      <c r="EX22" s="22">
        <v>0</v>
      </c>
      <c r="EY22" s="22">
        <v>0</v>
      </c>
      <c r="EZ22" s="22">
        <v>0</v>
      </c>
      <c r="FA22" s="22">
        <v>0</v>
      </c>
      <c r="FB22" s="22">
        <v>0</v>
      </c>
      <c r="FC22" s="22">
        <v>0</v>
      </c>
      <c r="FD22" s="22">
        <v>0</v>
      </c>
      <c r="FE22" s="22">
        <v>0</v>
      </c>
      <c r="FF22" s="22">
        <v>0</v>
      </c>
      <c r="FG22" s="22">
        <v>0</v>
      </c>
      <c r="FH22" s="22">
        <v>0</v>
      </c>
      <c r="FI22" s="22">
        <v>0</v>
      </c>
      <c r="FJ22" s="22">
        <v>0</v>
      </c>
      <c r="FK22" s="22">
        <v>0</v>
      </c>
      <c r="FL22" s="22">
        <v>0</v>
      </c>
      <c r="FM22" s="22">
        <v>0</v>
      </c>
      <c r="FN22" s="22">
        <v>0</v>
      </c>
      <c r="FO22" s="22">
        <v>0</v>
      </c>
      <c r="FP22" s="22">
        <v>0</v>
      </c>
      <c r="FQ22" s="22">
        <v>0</v>
      </c>
      <c r="FR22" s="22">
        <v>0</v>
      </c>
      <c r="FS22" s="22">
        <v>0</v>
      </c>
      <c r="FT22" s="22">
        <v>0</v>
      </c>
      <c r="FU22" s="22">
        <v>0</v>
      </c>
      <c r="FV22" s="22">
        <v>0</v>
      </c>
      <c r="FW22" s="22">
        <v>0</v>
      </c>
      <c r="FX22" s="22">
        <v>0</v>
      </c>
      <c r="FY22" s="22">
        <v>0</v>
      </c>
      <c r="FZ22" s="22">
        <v>0</v>
      </c>
      <c r="GA22" s="22">
        <v>0</v>
      </c>
      <c r="GB22" s="22">
        <v>0</v>
      </c>
      <c r="GC22" s="22">
        <v>0</v>
      </c>
      <c r="GD22" s="22">
        <v>0</v>
      </c>
      <c r="GE22" s="22">
        <v>0</v>
      </c>
      <c r="GF22" s="22">
        <v>0</v>
      </c>
      <c r="GG22" s="22">
        <v>0</v>
      </c>
      <c r="GH22" s="22">
        <v>0</v>
      </c>
      <c r="GI22" s="22">
        <v>0</v>
      </c>
      <c r="GJ22" s="22">
        <v>0</v>
      </c>
      <c r="GK22" s="22">
        <v>0</v>
      </c>
      <c r="GL22" s="22">
        <v>0</v>
      </c>
      <c r="GM22" s="22">
        <v>0</v>
      </c>
      <c r="GN22" s="22">
        <v>0</v>
      </c>
      <c r="GO22" s="22">
        <v>0</v>
      </c>
      <c r="GP22" s="22">
        <v>0</v>
      </c>
      <c r="GQ22" s="22">
        <v>0</v>
      </c>
      <c r="GR22" s="22">
        <v>0</v>
      </c>
      <c r="GS22" s="22">
        <v>0</v>
      </c>
      <c r="GT22" s="22">
        <v>0</v>
      </c>
      <c r="GU22" s="22">
        <v>0</v>
      </c>
      <c r="GV22" s="22">
        <v>0</v>
      </c>
      <c r="GW22" s="22">
        <v>0</v>
      </c>
      <c r="GX22" s="22">
        <v>1228.3520600000002</v>
      </c>
      <c r="GY22" s="22">
        <v>0</v>
      </c>
      <c r="GZ22" s="22">
        <v>0</v>
      </c>
      <c r="HA22" s="22">
        <v>23.233270000000001</v>
      </c>
      <c r="HB22" s="22">
        <v>123.23327</v>
      </c>
      <c r="HC22" s="22">
        <v>123.23327</v>
      </c>
    </row>
    <row r="23" spans="1:211" s="7" customFormat="1" x14ac:dyDescent="0.2">
      <c r="A23" s="20" t="s">
        <v>9</v>
      </c>
      <c r="B23" s="21">
        <f t="shared" si="10"/>
        <v>96108.181900000025</v>
      </c>
      <c r="C23" s="21">
        <f t="shared" si="10"/>
        <v>143157.85331000001</v>
      </c>
      <c r="D23" s="21">
        <f t="shared" si="10"/>
        <v>133469.37586999999</v>
      </c>
      <c r="E23" s="22">
        <v>167.2</v>
      </c>
      <c r="F23" s="22">
        <v>167.2</v>
      </c>
      <c r="G23" s="22">
        <v>167.2</v>
      </c>
      <c r="H23" s="22">
        <v>284.60000000000002</v>
      </c>
      <c r="I23" s="22">
        <v>284.60000000000002</v>
      </c>
      <c r="J23" s="22">
        <v>284.60000000000002</v>
      </c>
      <c r="K23" s="22">
        <v>0</v>
      </c>
      <c r="L23" s="22">
        <v>0</v>
      </c>
      <c r="M23" s="22">
        <v>0</v>
      </c>
      <c r="N23" s="22">
        <v>1520.835</v>
      </c>
      <c r="O23" s="22">
        <v>1520.835</v>
      </c>
      <c r="P23" s="22">
        <v>1520.835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2987.4802</v>
      </c>
      <c r="X23" s="22">
        <f>5974.9604/2</f>
        <v>2987.4802</v>
      </c>
      <c r="Y23" s="22">
        <f>5879.41264/2</f>
        <v>2939.7063199999998</v>
      </c>
      <c r="Z23" s="22">
        <v>28925.314999999999</v>
      </c>
      <c r="AA23" s="22">
        <f>68211.29332/2</f>
        <v>34105.646659999999</v>
      </c>
      <c r="AB23" s="22">
        <f>60720.03698/2</f>
        <v>30360.018489999999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3.0922499999999999</v>
      </c>
      <c r="AK23" s="22">
        <v>2.27372</v>
      </c>
      <c r="AL23" s="22">
        <v>0</v>
      </c>
      <c r="AM23" s="22">
        <v>0</v>
      </c>
      <c r="AN23" s="22">
        <v>0</v>
      </c>
      <c r="AO23" s="22">
        <v>0</v>
      </c>
      <c r="AP23" s="22">
        <v>0</v>
      </c>
      <c r="AQ23" s="22">
        <v>0</v>
      </c>
      <c r="AR23" s="22">
        <v>0</v>
      </c>
      <c r="AS23" s="22">
        <v>0</v>
      </c>
      <c r="AT23" s="22">
        <v>0</v>
      </c>
      <c r="AU23" s="22">
        <v>0</v>
      </c>
      <c r="AV23" s="22">
        <v>0</v>
      </c>
      <c r="AW23" s="22">
        <v>0</v>
      </c>
      <c r="AX23" s="22">
        <v>0</v>
      </c>
      <c r="AY23" s="22">
        <v>0</v>
      </c>
      <c r="AZ23" s="22">
        <v>0</v>
      </c>
      <c r="BA23" s="22">
        <v>0</v>
      </c>
      <c r="BB23" s="22">
        <v>0</v>
      </c>
      <c r="BC23" s="22">
        <v>0</v>
      </c>
      <c r="BD23" s="22">
        <v>0</v>
      </c>
      <c r="BE23" s="22">
        <v>0</v>
      </c>
      <c r="BF23" s="22">
        <v>0</v>
      </c>
      <c r="BG23" s="22">
        <v>0</v>
      </c>
      <c r="BH23" s="22">
        <v>0</v>
      </c>
      <c r="BI23" s="22">
        <v>0</v>
      </c>
      <c r="BJ23" s="22">
        <v>0</v>
      </c>
      <c r="BK23" s="22">
        <v>0</v>
      </c>
      <c r="BL23" s="22">
        <v>0</v>
      </c>
      <c r="BM23" s="22">
        <v>0</v>
      </c>
      <c r="BN23" s="22">
        <v>0</v>
      </c>
      <c r="BO23" s="22">
        <v>0</v>
      </c>
      <c r="BP23" s="22">
        <v>22992.616999999998</v>
      </c>
      <c r="BQ23" s="22">
        <v>22992.616999999998</v>
      </c>
      <c r="BR23" s="22">
        <v>22992.616999999998</v>
      </c>
      <c r="BS23" s="22">
        <v>20124.875</v>
      </c>
      <c r="BT23" s="22">
        <v>32068.178</v>
      </c>
      <c r="BU23" s="22">
        <v>32068.178</v>
      </c>
      <c r="BV23" s="22">
        <v>0</v>
      </c>
      <c r="BW23" s="22">
        <v>0</v>
      </c>
      <c r="BX23" s="22">
        <v>0</v>
      </c>
      <c r="BY23" s="22">
        <v>0</v>
      </c>
      <c r="BZ23" s="22">
        <v>0</v>
      </c>
      <c r="CA23" s="22">
        <v>0</v>
      </c>
      <c r="CB23" s="22">
        <v>16045.178230000001</v>
      </c>
      <c r="CC23" s="22">
        <v>16045.178230000001</v>
      </c>
      <c r="CD23" s="22">
        <v>16045.178230000001</v>
      </c>
      <c r="CE23" s="22">
        <v>5.3013000000000003</v>
      </c>
      <c r="CF23" s="22">
        <v>2.2090500000000004</v>
      </c>
      <c r="CG23" s="22">
        <v>2.2090500000000004</v>
      </c>
      <c r="CH23" s="22">
        <v>419.10708</v>
      </c>
      <c r="CI23" s="22">
        <v>419.10708</v>
      </c>
      <c r="CJ23" s="22">
        <v>414.57625999999999</v>
      </c>
      <c r="CK23" s="22">
        <v>0</v>
      </c>
      <c r="CL23" s="22">
        <v>0</v>
      </c>
      <c r="CM23" s="22">
        <v>0</v>
      </c>
      <c r="CN23" s="22">
        <v>14.093249999999999</v>
      </c>
      <c r="CO23" s="22">
        <v>4.3899499999999998</v>
      </c>
      <c r="CP23" s="22">
        <v>4.3897399999999998</v>
      </c>
      <c r="CQ23" s="22">
        <v>0</v>
      </c>
      <c r="CR23" s="22">
        <v>0</v>
      </c>
      <c r="CS23" s="22">
        <v>0</v>
      </c>
      <c r="CT23" s="22">
        <v>0</v>
      </c>
      <c r="CU23" s="22">
        <v>0</v>
      </c>
      <c r="CV23" s="22">
        <v>0</v>
      </c>
      <c r="CW23" s="22">
        <v>0</v>
      </c>
      <c r="CX23" s="22">
        <v>0</v>
      </c>
      <c r="CY23" s="22">
        <v>0</v>
      </c>
      <c r="CZ23" s="22">
        <v>0</v>
      </c>
      <c r="DA23" s="22">
        <v>2247.623</v>
      </c>
      <c r="DB23" s="22">
        <v>2229.2384900000002</v>
      </c>
      <c r="DC23" s="22">
        <v>0</v>
      </c>
      <c r="DD23" s="22">
        <v>0</v>
      </c>
      <c r="DE23" s="22">
        <v>0</v>
      </c>
      <c r="DF23" s="22">
        <v>0</v>
      </c>
      <c r="DG23" s="22">
        <v>0</v>
      </c>
      <c r="DH23" s="22">
        <v>0</v>
      </c>
      <c r="DI23" s="22">
        <v>0</v>
      </c>
      <c r="DJ23" s="22">
        <v>771.06299999999999</v>
      </c>
      <c r="DK23" s="22">
        <v>771.06299999999999</v>
      </c>
      <c r="DL23" s="22">
        <v>0</v>
      </c>
      <c r="DM23" s="22">
        <v>0</v>
      </c>
      <c r="DN23" s="22">
        <v>0</v>
      </c>
      <c r="DO23" s="22">
        <v>0</v>
      </c>
      <c r="DP23" s="22">
        <v>0</v>
      </c>
      <c r="DQ23" s="22">
        <v>0</v>
      </c>
      <c r="DR23" s="22">
        <v>0</v>
      </c>
      <c r="DS23" s="22">
        <v>817.09263999999996</v>
      </c>
      <c r="DT23" s="22">
        <v>817.09263999999996</v>
      </c>
      <c r="DU23" s="22">
        <v>0</v>
      </c>
      <c r="DV23" s="22">
        <v>0</v>
      </c>
      <c r="DW23" s="22">
        <v>0</v>
      </c>
      <c r="DX23" s="22">
        <v>0</v>
      </c>
      <c r="DY23" s="22">
        <v>0</v>
      </c>
      <c r="DZ23" s="22">
        <v>0</v>
      </c>
      <c r="EA23" s="22">
        <v>0</v>
      </c>
      <c r="EB23" s="22">
        <v>0</v>
      </c>
      <c r="EC23" s="22">
        <v>0</v>
      </c>
      <c r="ED23" s="22">
        <v>0</v>
      </c>
      <c r="EE23" s="22">
        <v>0</v>
      </c>
      <c r="EF23" s="22">
        <v>0</v>
      </c>
      <c r="EG23" s="22">
        <v>0</v>
      </c>
      <c r="EH23" s="22">
        <v>0</v>
      </c>
      <c r="EI23" s="22">
        <v>0</v>
      </c>
      <c r="EJ23" s="22">
        <v>0</v>
      </c>
      <c r="EK23" s="22">
        <v>0</v>
      </c>
      <c r="EL23" s="22">
        <v>0</v>
      </c>
      <c r="EM23" s="22">
        <v>0</v>
      </c>
      <c r="EN23" s="22">
        <v>0</v>
      </c>
      <c r="EO23" s="22">
        <v>0</v>
      </c>
      <c r="EP23" s="22">
        <v>0</v>
      </c>
      <c r="EQ23" s="22">
        <v>0</v>
      </c>
      <c r="ER23" s="22">
        <v>0</v>
      </c>
      <c r="ES23" s="22">
        <v>0</v>
      </c>
      <c r="ET23" s="22">
        <v>0</v>
      </c>
      <c r="EU23" s="22">
        <v>0</v>
      </c>
      <c r="EV23" s="22">
        <v>0</v>
      </c>
      <c r="EW23" s="22">
        <v>0</v>
      </c>
      <c r="EX23" s="22">
        <v>0</v>
      </c>
      <c r="EY23" s="22">
        <v>0</v>
      </c>
      <c r="EZ23" s="22">
        <v>0</v>
      </c>
      <c r="FA23" s="22">
        <v>0</v>
      </c>
      <c r="FB23" s="22">
        <v>0</v>
      </c>
      <c r="FC23" s="22">
        <v>24310.32</v>
      </c>
      <c r="FD23" s="22">
        <v>18838.980680000001</v>
      </c>
      <c r="FE23" s="22">
        <v>0</v>
      </c>
      <c r="FF23" s="22">
        <v>0</v>
      </c>
      <c r="FG23" s="22">
        <v>0</v>
      </c>
      <c r="FH23" s="22">
        <v>0</v>
      </c>
      <c r="FI23" s="22">
        <v>0</v>
      </c>
      <c r="FJ23" s="22">
        <v>0</v>
      </c>
      <c r="FK23" s="22">
        <v>0</v>
      </c>
      <c r="FL23" s="22">
        <v>0</v>
      </c>
      <c r="FM23" s="22">
        <v>0</v>
      </c>
      <c r="FN23" s="22">
        <v>0</v>
      </c>
      <c r="FO23" s="22">
        <v>0</v>
      </c>
      <c r="FP23" s="22">
        <v>0</v>
      </c>
      <c r="FQ23" s="22">
        <v>0</v>
      </c>
      <c r="FR23" s="22">
        <v>0</v>
      </c>
      <c r="FS23" s="22">
        <v>0</v>
      </c>
      <c r="FT23" s="22">
        <v>321.60000000000002</v>
      </c>
      <c r="FU23" s="22">
        <v>0</v>
      </c>
      <c r="FV23" s="22">
        <v>0</v>
      </c>
      <c r="FW23" s="22">
        <v>0</v>
      </c>
      <c r="FX23" s="22">
        <v>0</v>
      </c>
      <c r="FY23" s="22">
        <v>0</v>
      </c>
      <c r="FZ23" s="22">
        <v>0</v>
      </c>
      <c r="GA23" s="22">
        <v>0</v>
      </c>
      <c r="GB23" s="22">
        <v>0</v>
      </c>
      <c r="GC23" s="22">
        <v>0</v>
      </c>
      <c r="GD23" s="22">
        <v>0</v>
      </c>
      <c r="GE23" s="22">
        <v>0</v>
      </c>
      <c r="GF23" s="22">
        <v>0</v>
      </c>
      <c r="GG23" s="22">
        <v>321.60000000000002</v>
      </c>
      <c r="GH23" s="22">
        <v>321.59800000000001</v>
      </c>
      <c r="GI23" s="22">
        <v>0</v>
      </c>
      <c r="GJ23" s="22">
        <v>0</v>
      </c>
      <c r="GK23" s="22">
        <v>0</v>
      </c>
      <c r="GL23" s="22">
        <v>0</v>
      </c>
      <c r="GM23" s="22">
        <v>0</v>
      </c>
      <c r="GN23" s="22">
        <v>0</v>
      </c>
      <c r="GO23" s="22">
        <v>0</v>
      </c>
      <c r="GP23" s="22">
        <v>0</v>
      </c>
      <c r="GQ23" s="22">
        <v>0</v>
      </c>
      <c r="GR23" s="22">
        <v>0</v>
      </c>
      <c r="GS23" s="22">
        <v>0</v>
      </c>
      <c r="GT23" s="22">
        <v>0</v>
      </c>
      <c r="GU23" s="22">
        <v>400</v>
      </c>
      <c r="GV23" s="22">
        <v>400</v>
      </c>
      <c r="GW23" s="22">
        <v>0</v>
      </c>
      <c r="GX23" s="22">
        <v>1896.71245</v>
      </c>
      <c r="GY23" s="22">
        <v>3686.3538599999997</v>
      </c>
      <c r="GZ23" s="22">
        <v>3686.3538599999997</v>
      </c>
      <c r="HA23" s="22">
        <v>3.2673899999999998</v>
      </c>
      <c r="HB23" s="22">
        <v>3.2673899999999998</v>
      </c>
      <c r="HC23" s="22">
        <v>3.2673899999999998</v>
      </c>
    </row>
    <row r="24" spans="1:211" s="7" customFormat="1" x14ac:dyDescent="0.2">
      <c r="A24" s="23" t="s">
        <v>36</v>
      </c>
      <c r="B24" s="24">
        <f>SUM(B25:B47)</f>
        <v>254546.07571999999</v>
      </c>
      <c r="C24" s="24">
        <f t="shared" ref="C24:BN24" si="11">SUM(C25:C47)</f>
        <v>745524.60095000011</v>
      </c>
      <c r="D24" s="24">
        <f t="shared" si="11"/>
        <v>521800.47648000007</v>
      </c>
      <c r="E24" s="24">
        <f t="shared" si="11"/>
        <v>0</v>
      </c>
      <c r="F24" s="24">
        <f t="shared" si="11"/>
        <v>0</v>
      </c>
      <c r="G24" s="24">
        <f t="shared" si="11"/>
        <v>0</v>
      </c>
      <c r="H24" s="24">
        <f t="shared" si="11"/>
        <v>0</v>
      </c>
      <c r="I24" s="24">
        <f t="shared" si="11"/>
        <v>0</v>
      </c>
      <c r="J24" s="24">
        <f t="shared" si="11"/>
        <v>0</v>
      </c>
      <c r="K24" s="24">
        <f t="shared" si="11"/>
        <v>0</v>
      </c>
      <c r="L24" s="24">
        <f t="shared" si="11"/>
        <v>0</v>
      </c>
      <c r="M24" s="24">
        <f t="shared" si="11"/>
        <v>0</v>
      </c>
      <c r="N24" s="24">
        <f t="shared" si="11"/>
        <v>0</v>
      </c>
      <c r="O24" s="24">
        <f t="shared" si="11"/>
        <v>0</v>
      </c>
      <c r="P24" s="24">
        <f t="shared" si="11"/>
        <v>0</v>
      </c>
      <c r="Q24" s="24">
        <f t="shared" si="11"/>
        <v>0</v>
      </c>
      <c r="R24" s="24">
        <f t="shared" si="11"/>
        <v>0</v>
      </c>
      <c r="S24" s="24">
        <f t="shared" si="11"/>
        <v>0</v>
      </c>
      <c r="T24" s="24">
        <f t="shared" si="11"/>
        <v>0</v>
      </c>
      <c r="U24" s="24">
        <f t="shared" si="11"/>
        <v>0</v>
      </c>
      <c r="V24" s="24">
        <f t="shared" si="11"/>
        <v>0</v>
      </c>
      <c r="W24" s="24">
        <f t="shared" si="11"/>
        <v>0</v>
      </c>
      <c r="X24" s="24">
        <f t="shared" si="11"/>
        <v>0</v>
      </c>
      <c r="Y24" s="24">
        <f t="shared" si="11"/>
        <v>0</v>
      </c>
      <c r="Z24" s="24">
        <f t="shared" si="11"/>
        <v>0</v>
      </c>
      <c r="AA24" s="24">
        <f t="shared" si="11"/>
        <v>0</v>
      </c>
      <c r="AB24" s="24">
        <f t="shared" si="11"/>
        <v>0</v>
      </c>
      <c r="AC24" s="24">
        <f t="shared" si="11"/>
        <v>0</v>
      </c>
      <c r="AD24" s="24">
        <f t="shared" si="11"/>
        <v>0</v>
      </c>
      <c r="AE24" s="24">
        <f t="shared" si="11"/>
        <v>0</v>
      </c>
      <c r="AF24" s="24">
        <f t="shared" si="11"/>
        <v>0</v>
      </c>
      <c r="AG24" s="24">
        <f t="shared" si="11"/>
        <v>0</v>
      </c>
      <c r="AH24" s="24">
        <f t="shared" si="11"/>
        <v>0</v>
      </c>
      <c r="AI24" s="24">
        <f t="shared" si="11"/>
        <v>0</v>
      </c>
      <c r="AJ24" s="24">
        <f t="shared" si="11"/>
        <v>7316.0727899999993</v>
      </c>
      <c r="AK24" s="24">
        <f t="shared" si="11"/>
        <v>7046.0078600000006</v>
      </c>
      <c r="AL24" s="24">
        <f t="shared" si="11"/>
        <v>0</v>
      </c>
      <c r="AM24" s="24">
        <f t="shared" si="11"/>
        <v>0</v>
      </c>
      <c r="AN24" s="24">
        <f t="shared" si="11"/>
        <v>0</v>
      </c>
      <c r="AO24" s="24">
        <f t="shared" si="11"/>
        <v>0</v>
      </c>
      <c r="AP24" s="24">
        <f t="shared" si="11"/>
        <v>0</v>
      </c>
      <c r="AQ24" s="24">
        <f t="shared" si="11"/>
        <v>0</v>
      </c>
      <c r="AR24" s="24">
        <f t="shared" si="11"/>
        <v>0</v>
      </c>
      <c r="AS24" s="24">
        <f t="shared" si="11"/>
        <v>0</v>
      </c>
      <c r="AT24" s="24">
        <f t="shared" si="11"/>
        <v>0</v>
      </c>
      <c r="AU24" s="24">
        <f t="shared" si="11"/>
        <v>0</v>
      </c>
      <c r="AV24" s="24">
        <f t="shared" si="11"/>
        <v>0</v>
      </c>
      <c r="AW24" s="24">
        <f t="shared" si="11"/>
        <v>0</v>
      </c>
      <c r="AX24" s="24">
        <f t="shared" si="11"/>
        <v>0</v>
      </c>
      <c r="AY24" s="24">
        <f t="shared" si="11"/>
        <v>0</v>
      </c>
      <c r="AZ24" s="24">
        <f t="shared" si="11"/>
        <v>0</v>
      </c>
      <c r="BA24" s="24">
        <f t="shared" si="11"/>
        <v>4636.8999999999996</v>
      </c>
      <c r="BB24" s="24">
        <f t="shared" si="11"/>
        <v>0</v>
      </c>
      <c r="BC24" s="24">
        <f t="shared" si="11"/>
        <v>0</v>
      </c>
      <c r="BD24" s="24">
        <f t="shared" si="11"/>
        <v>12463.780999999999</v>
      </c>
      <c r="BE24" s="24">
        <f t="shared" si="11"/>
        <v>7524.6820000000007</v>
      </c>
      <c r="BF24" s="24">
        <f t="shared" si="11"/>
        <v>7524.6820000000007</v>
      </c>
      <c r="BG24" s="24">
        <f t="shared" si="11"/>
        <v>50978.9</v>
      </c>
      <c r="BH24" s="24">
        <f t="shared" si="11"/>
        <v>68516.709999999992</v>
      </c>
      <c r="BI24" s="24">
        <f t="shared" si="11"/>
        <v>44871.490020000005</v>
      </c>
      <c r="BJ24" s="24">
        <f t="shared" si="11"/>
        <v>0</v>
      </c>
      <c r="BK24" s="24">
        <f t="shared" si="11"/>
        <v>0</v>
      </c>
      <c r="BL24" s="24">
        <f t="shared" si="11"/>
        <v>0</v>
      </c>
      <c r="BM24" s="24">
        <f t="shared" si="11"/>
        <v>0</v>
      </c>
      <c r="BN24" s="24">
        <f t="shared" si="11"/>
        <v>0</v>
      </c>
      <c r="BO24" s="24">
        <f t="shared" ref="BO24:EC24" si="12">SUM(BO25:BO47)</f>
        <v>0</v>
      </c>
      <c r="BP24" s="24">
        <f t="shared" si="12"/>
        <v>0</v>
      </c>
      <c r="BQ24" s="24">
        <f t="shared" si="12"/>
        <v>0</v>
      </c>
      <c r="BR24" s="24">
        <f t="shared" si="12"/>
        <v>0</v>
      </c>
      <c r="BS24" s="24">
        <f t="shared" si="12"/>
        <v>0</v>
      </c>
      <c r="BT24" s="24">
        <f t="shared" si="12"/>
        <v>0</v>
      </c>
      <c r="BU24" s="24">
        <f t="shared" si="12"/>
        <v>0</v>
      </c>
      <c r="BV24" s="24">
        <f t="shared" si="12"/>
        <v>0</v>
      </c>
      <c r="BW24" s="24">
        <f t="shared" si="12"/>
        <v>12259.352700000001</v>
      </c>
      <c r="BX24" s="24">
        <f t="shared" si="12"/>
        <v>0</v>
      </c>
      <c r="BY24" s="24">
        <f t="shared" si="12"/>
        <v>0</v>
      </c>
      <c r="BZ24" s="24">
        <f t="shared" si="12"/>
        <v>0</v>
      </c>
      <c r="CA24" s="24">
        <f t="shared" si="12"/>
        <v>0</v>
      </c>
      <c r="CB24" s="24">
        <f t="shared" si="12"/>
        <v>0</v>
      </c>
      <c r="CC24" s="24">
        <f t="shared" si="12"/>
        <v>0</v>
      </c>
      <c r="CD24" s="24">
        <f t="shared" si="12"/>
        <v>0</v>
      </c>
      <c r="CE24" s="24">
        <f t="shared" si="12"/>
        <v>10329.53132</v>
      </c>
      <c r="CF24" s="24">
        <f t="shared" si="12"/>
        <v>3013.4585299999999</v>
      </c>
      <c r="CG24" s="24">
        <f t="shared" si="12"/>
        <v>3013.4585299999999</v>
      </c>
      <c r="CH24" s="24">
        <f t="shared" si="12"/>
        <v>52251.107739999999</v>
      </c>
      <c r="CI24" s="24">
        <f t="shared" si="12"/>
        <v>45680.07329</v>
      </c>
      <c r="CJ24" s="24">
        <f t="shared" si="12"/>
        <v>41839.857069999998</v>
      </c>
      <c r="CK24" s="24">
        <f t="shared" si="12"/>
        <v>0</v>
      </c>
      <c r="CL24" s="24">
        <f t="shared" si="12"/>
        <v>0</v>
      </c>
      <c r="CM24" s="24">
        <f t="shared" si="12"/>
        <v>0</v>
      </c>
      <c r="CN24" s="24">
        <f t="shared" si="12"/>
        <v>324.14475000000016</v>
      </c>
      <c r="CO24" s="24">
        <f t="shared" si="12"/>
        <v>100.96884999999999</v>
      </c>
      <c r="CP24" s="24">
        <f t="shared" si="12"/>
        <v>79.016800000000018</v>
      </c>
      <c r="CQ24" s="24">
        <f t="shared" si="12"/>
        <v>0</v>
      </c>
      <c r="CR24" s="24">
        <f t="shared" si="12"/>
        <v>0</v>
      </c>
      <c r="CS24" s="24">
        <f t="shared" si="12"/>
        <v>0</v>
      </c>
      <c r="CT24" s="24">
        <f t="shared" si="12"/>
        <v>0</v>
      </c>
      <c r="CU24" s="24">
        <f t="shared" si="12"/>
        <v>11770.94716</v>
      </c>
      <c r="CV24" s="24">
        <f t="shared" si="12"/>
        <v>11770.93627</v>
      </c>
      <c r="CW24" s="24">
        <f t="shared" si="12"/>
        <v>0</v>
      </c>
      <c r="CX24" s="24">
        <f t="shared" si="12"/>
        <v>2197.9837200000002</v>
      </c>
      <c r="CY24" s="24">
        <f t="shared" si="12"/>
        <v>2197.9837200000002</v>
      </c>
      <c r="CZ24" s="24">
        <f t="shared" si="12"/>
        <v>0</v>
      </c>
      <c r="DA24" s="24">
        <f t="shared" si="12"/>
        <v>18567.322</v>
      </c>
      <c r="DB24" s="24">
        <f t="shared" si="12"/>
        <v>10798.483749999999</v>
      </c>
      <c r="DC24" s="24">
        <f t="shared" si="12"/>
        <v>0</v>
      </c>
      <c r="DD24" s="24">
        <f t="shared" si="12"/>
        <v>0</v>
      </c>
      <c r="DE24" s="24">
        <f t="shared" si="12"/>
        <v>0</v>
      </c>
      <c r="DF24" s="24">
        <f t="shared" si="12"/>
        <v>0</v>
      </c>
      <c r="DG24" s="24">
        <f t="shared" si="12"/>
        <v>568.04219999999998</v>
      </c>
      <c r="DH24" s="24">
        <f t="shared" si="12"/>
        <v>568.04219999999998</v>
      </c>
      <c r="DI24" s="24">
        <f t="shared" si="12"/>
        <v>0</v>
      </c>
      <c r="DJ24" s="24">
        <f t="shared" si="12"/>
        <v>0</v>
      </c>
      <c r="DK24" s="24">
        <f t="shared" si="12"/>
        <v>0</v>
      </c>
      <c r="DL24" s="24">
        <f t="shared" si="12"/>
        <v>0</v>
      </c>
      <c r="DM24" s="24">
        <f t="shared" si="12"/>
        <v>0</v>
      </c>
      <c r="DN24" s="24">
        <f t="shared" si="12"/>
        <v>0</v>
      </c>
      <c r="DO24" s="24">
        <f t="shared" si="12"/>
        <v>0</v>
      </c>
      <c r="DP24" s="24">
        <f t="shared" si="12"/>
        <v>6343.0552399999997</v>
      </c>
      <c r="DQ24" s="24">
        <f t="shared" si="12"/>
        <v>6343.0552399999997</v>
      </c>
      <c r="DR24" s="24">
        <f t="shared" si="12"/>
        <v>0</v>
      </c>
      <c r="DS24" s="24">
        <f t="shared" si="12"/>
        <v>9766.9142199999987</v>
      </c>
      <c r="DT24" s="24">
        <f t="shared" si="12"/>
        <v>9730.8487599999989</v>
      </c>
      <c r="DU24" s="24">
        <f t="shared" si="12"/>
        <v>0</v>
      </c>
      <c r="DV24" s="24">
        <f t="shared" si="12"/>
        <v>0</v>
      </c>
      <c r="DW24" s="24">
        <f t="shared" si="12"/>
        <v>0</v>
      </c>
      <c r="DX24" s="24">
        <f t="shared" si="12"/>
        <v>0</v>
      </c>
      <c r="DY24" s="24">
        <f t="shared" si="12"/>
        <v>14512.4</v>
      </c>
      <c r="DZ24" s="24">
        <f t="shared" si="12"/>
        <v>0</v>
      </c>
      <c r="EA24" s="24">
        <f t="shared" si="12"/>
        <v>0</v>
      </c>
      <c r="EB24" s="24">
        <f t="shared" si="12"/>
        <v>3727.7</v>
      </c>
      <c r="EC24" s="24">
        <f t="shared" si="12"/>
        <v>0</v>
      </c>
      <c r="ED24" s="24">
        <f t="shared" ref="ED24:GO24" si="13">SUM(ED25:ED47)</f>
        <v>0</v>
      </c>
      <c r="EE24" s="24">
        <f t="shared" si="13"/>
        <v>30000</v>
      </c>
      <c r="EF24" s="24">
        <f t="shared" si="13"/>
        <v>20884.76586</v>
      </c>
      <c r="EG24" s="24">
        <f t="shared" si="13"/>
        <v>0</v>
      </c>
      <c r="EH24" s="24">
        <f t="shared" si="13"/>
        <v>0</v>
      </c>
      <c r="EI24" s="24">
        <f t="shared" si="13"/>
        <v>0</v>
      </c>
      <c r="EJ24" s="24">
        <f t="shared" si="13"/>
        <v>0</v>
      </c>
      <c r="EK24" s="24">
        <f t="shared" si="13"/>
        <v>0</v>
      </c>
      <c r="EL24" s="24">
        <f t="shared" si="13"/>
        <v>0</v>
      </c>
      <c r="EM24" s="24">
        <f t="shared" si="13"/>
        <v>0</v>
      </c>
      <c r="EN24" s="24">
        <f t="shared" si="13"/>
        <v>0</v>
      </c>
      <c r="EO24" s="24">
        <f t="shared" si="13"/>
        <v>0</v>
      </c>
      <c r="EP24" s="24">
        <f t="shared" si="13"/>
        <v>0</v>
      </c>
      <c r="EQ24" s="24">
        <f t="shared" si="13"/>
        <v>0</v>
      </c>
      <c r="ER24" s="24">
        <f t="shared" si="13"/>
        <v>0</v>
      </c>
      <c r="ES24" s="24">
        <f t="shared" si="13"/>
        <v>0</v>
      </c>
      <c r="ET24" s="24">
        <f t="shared" si="13"/>
        <v>0</v>
      </c>
      <c r="EU24" s="24">
        <f t="shared" si="13"/>
        <v>0</v>
      </c>
      <c r="EV24" s="24">
        <f t="shared" si="13"/>
        <v>0</v>
      </c>
      <c r="EW24" s="24">
        <f t="shared" si="13"/>
        <v>0</v>
      </c>
      <c r="EX24" s="24">
        <f t="shared" si="13"/>
        <v>0</v>
      </c>
      <c r="EY24" s="24">
        <f t="shared" si="13"/>
        <v>0</v>
      </c>
      <c r="EZ24" s="24">
        <f t="shared" si="13"/>
        <v>0</v>
      </c>
      <c r="FA24" s="24">
        <f t="shared" si="13"/>
        <v>0</v>
      </c>
      <c r="FB24" s="24">
        <f t="shared" si="13"/>
        <v>0</v>
      </c>
      <c r="FC24" s="24">
        <f t="shared" si="13"/>
        <v>0</v>
      </c>
      <c r="FD24" s="24">
        <f t="shared" si="13"/>
        <v>0</v>
      </c>
      <c r="FE24" s="24">
        <f t="shared" si="13"/>
        <v>0</v>
      </c>
      <c r="FF24" s="24">
        <f t="shared" si="13"/>
        <v>0</v>
      </c>
      <c r="FG24" s="24">
        <f t="shared" si="13"/>
        <v>0</v>
      </c>
      <c r="FH24" s="24">
        <f t="shared" si="13"/>
        <v>0</v>
      </c>
      <c r="FI24" s="24">
        <f t="shared" si="13"/>
        <v>0</v>
      </c>
      <c r="FJ24" s="24">
        <f t="shared" si="13"/>
        <v>0</v>
      </c>
      <c r="FK24" s="24">
        <f t="shared" si="13"/>
        <v>0</v>
      </c>
      <c r="FL24" s="24">
        <f t="shared" si="13"/>
        <v>124788.98625</v>
      </c>
      <c r="FM24" s="24">
        <f t="shared" si="13"/>
        <v>119190.97007000001</v>
      </c>
      <c r="FN24" s="24">
        <f t="shared" si="13"/>
        <v>21902.19</v>
      </c>
      <c r="FO24" s="24">
        <f t="shared" si="13"/>
        <v>0</v>
      </c>
      <c r="FP24" s="24">
        <f t="shared" si="13"/>
        <v>0</v>
      </c>
      <c r="FQ24" s="24">
        <f t="shared" si="13"/>
        <v>4153.6309099999999</v>
      </c>
      <c r="FR24" s="24">
        <f t="shared" si="13"/>
        <v>4153.6309099999999</v>
      </c>
      <c r="FS24" s="24">
        <f t="shared" si="13"/>
        <v>4153.6309099999999</v>
      </c>
      <c r="FT24" s="24">
        <f t="shared" si="13"/>
        <v>20438.100000000002</v>
      </c>
      <c r="FU24" s="24">
        <f t="shared" si="13"/>
        <v>0</v>
      </c>
      <c r="FV24" s="24">
        <f t="shared" si="13"/>
        <v>0</v>
      </c>
      <c r="FW24" s="24">
        <f t="shared" si="13"/>
        <v>0</v>
      </c>
      <c r="FX24" s="24">
        <f t="shared" si="13"/>
        <v>66004.76453</v>
      </c>
      <c r="FY24" s="24">
        <f t="shared" si="13"/>
        <v>46533.698200000006</v>
      </c>
      <c r="FZ24" s="24">
        <f t="shared" si="13"/>
        <v>0</v>
      </c>
      <c r="GA24" s="24">
        <f t="shared" si="13"/>
        <v>3050</v>
      </c>
      <c r="GB24" s="24">
        <f t="shared" si="13"/>
        <v>2785.8848700000003</v>
      </c>
      <c r="GC24" s="24">
        <f t="shared" si="13"/>
        <v>0</v>
      </c>
      <c r="GD24" s="24">
        <f t="shared" si="13"/>
        <v>6837.25</v>
      </c>
      <c r="GE24" s="24">
        <f t="shared" si="13"/>
        <v>4974.0850499999997</v>
      </c>
      <c r="GF24" s="24">
        <f t="shared" si="13"/>
        <v>0</v>
      </c>
      <c r="GG24" s="24">
        <f t="shared" si="13"/>
        <v>27557.497670000001</v>
      </c>
      <c r="GH24" s="24">
        <f t="shared" si="13"/>
        <v>9444.4989500000011</v>
      </c>
      <c r="GI24" s="24">
        <f t="shared" si="13"/>
        <v>0</v>
      </c>
      <c r="GJ24" s="24">
        <f t="shared" si="13"/>
        <v>179804.53954</v>
      </c>
      <c r="GK24" s="24">
        <f t="shared" si="13"/>
        <v>83351.722229999999</v>
      </c>
      <c r="GL24" s="24">
        <f t="shared" si="13"/>
        <v>0</v>
      </c>
      <c r="GM24" s="24">
        <f t="shared" si="13"/>
        <v>11567.47899</v>
      </c>
      <c r="GN24" s="24">
        <f t="shared" si="13"/>
        <v>5202.5879199999999</v>
      </c>
      <c r="GO24" s="24">
        <f t="shared" si="13"/>
        <v>1250</v>
      </c>
      <c r="GP24" s="24">
        <f t="shared" ref="GP24:HC24" si="14">SUM(GP25:GP47)</f>
        <v>1250</v>
      </c>
      <c r="GQ24" s="24">
        <f t="shared" si="14"/>
        <v>1250</v>
      </c>
      <c r="GR24" s="24">
        <f t="shared" si="14"/>
        <v>75417.789999999994</v>
      </c>
      <c r="GS24" s="24">
        <f t="shared" si="14"/>
        <v>77970.077899999989</v>
      </c>
      <c r="GT24" s="24">
        <f t="shared" si="14"/>
        <v>77970.077739999993</v>
      </c>
      <c r="GU24" s="24">
        <f t="shared" si="14"/>
        <v>400</v>
      </c>
      <c r="GV24" s="24">
        <f t="shared" si="14"/>
        <v>600</v>
      </c>
      <c r="GW24" s="24">
        <f t="shared" si="14"/>
        <v>200</v>
      </c>
      <c r="GX24" s="24">
        <f t="shared" si="14"/>
        <v>0</v>
      </c>
      <c r="GY24" s="24">
        <f t="shared" si="14"/>
        <v>0</v>
      </c>
      <c r="GZ24" s="24">
        <f t="shared" si="14"/>
        <v>0</v>
      </c>
      <c r="HA24" s="24">
        <f t="shared" si="14"/>
        <v>0</v>
      </c>
      <c r="HB24" s="24">
        <f t="shared" si="14"/>
        <v>74.692460000000011</v>
      </c>
      <c r="HC24" s="24">
        <f t="shared" si="14"/>
        <v>74.692460000000011</v>
      </c>
    </row>
    <row r="25" spans="1:211" s="7" customFormat="1" x14ac:dyDescent="0.2">
      <c r="A25" s="20" t="s">
        <v>13</v>
      </c>
      <c r="B25" s="21">
        <f t="shared" ref="B25:D40" si="15">E25+H25+K25+N25+Q25+T25+W25+Z25+AC25+AF25+AI25+AL25+AO25+AR25+AU25+AX25+BA25+BD25+BG25+BJ25+BM25+BP25+BS25+BV25+BY25+CB25+CE25+CH25+CK25+CN25+CQ25+CT25+CW25+CZ25+DC25+DF25+DI25+DL25+DO25+DR25+DU25+DX25+EA25+ED25+EG25+EJ25+EM25+EP25+ES25+EV25+EY25+FB25+FE25+FH25+FK25+FN25+FQ25+FT25+FW25+FZ25+GC25+GF25+GI25+GL25+GO25+GR25+GU25+GX25+HA25</f>
        <v>58604.467700000001</v>
      </c>
      <c r="C25" s="21">
        <f t="shared" si="15"/>
        <v>148846.43635999999</v>
      </c>
      <c r="D25" s="21">
        <f t="shared" si="15"/>
        <v>111910.06880000001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769.84391000000005</v>
      </c>
      <c r="AK25" s="22">
        <v>769.84391000000005</v>
      </c>
      <c r="AL25" s="22">
        <v>0</v>
      </c>
      <c r="AM25" s="22">
        <v>0</v>
      </c>
      <c r="AN25" s="22">
        <v>0</v>
      </c>
      <c r="AO25" s="22">
        <v>0</v>
      </c>
      <c r="AP25" s="22">
        <v>0</v>
      </c>
      <c r="AQ25" s="22">
        <v>0</v>
      </c>
      <c r="AR25" s="22">
        <v>0</v>
      </c>
      <c r="AS25" s="22">
        <v>0</v>
      </c>
      <c r="AT25" s="22">
        <v>0</v>
      </c>
      <c r="AU25" s="22">
        <v>0</v>
      </c>
      <c r="AV25" s="22">
        <v>0</v>
      </c>
      <c r="AW25" s="22">
        <v>0</v>
      </c>
      <c r="AX25" s="22">
        <v>0</v>
      </c>
      <c r="AY25" s="22">
        <v>0</v>
      </c>
      <c r="AZ25" s="22">
        <v>0</v>
      </c>
      <c r="BA25" s="22">
        <v>0</v>
      </c>
      <c r="BB25" s="22">
        <v>0</v>
      </c>
      <c r="BC25" s="22">
        <v>0</v>
      </c>
      <c r="BD25" s="22">
        <v>0</v>
      </c>
      <c r="BE25" s="22">
        <v>0</v>
      </c>
      <c r="BF25" s="22">
        <v>0</v>
      </c>
      <c r="BG25" s="22">
        <v>0</v>
      </c>
      <c r="BH25" s="22">
        <v>0</v>
      </c>
      <c r="BI25" s="22">
        <v>0</v>
      </c>
      <c r="BJ25" s="22">
        <v>0</v>
      </c>
      <c r="BK25" s="22">
        <v>0</v>
      </c>
      <c r="BL25" s="22">
        <v>0</v>
      </c>
      <c r="BM25" s="22">
        <v>0</v>
      </c>
      <c r="BN25" s="22">
        <v>0</v>
      </c>
      <c r="BO25" s="22">
        <v>0</v>
      </c>
      <c r="BP25" s="22">
        <v>0</v>
      </c>
      <c r="BQ25" s="22">
        <v>0</v>
      </c>
      <c r="BR25" s="22">
        <v>0</v>
      </c>
      <c r="BS25" s="22">
        <v>0</v>
      </c>
      <c r="BT25" s="22">
        <v>0</v>
      </c>
      <c r="BU25" s="22">
        <v>0</v>
      </c>
      <c r="BV25" s="22">
        <v>0</v>
      </c>
      <c r="BW25" s="22">
        <v>1998.8246999999999</v>
      </c>
      <c r="BX25" s="22">
        <v>0</v>
      </c>
      <c r="BY25" s="22">
        <v>0</v>
      </c>
      <c r="BZ25" s="22">
        <v>0</v>
      </c>
      <c r="CA25" s="22">
        <v>0</v>
      </c>
      <c r="CB25" s="22">
        <v>0</v>
      </c>
      <c r="CC25" s="22">
        <v>0</v>
      </c>
      <c r="CD25" s="22">
        <v>0</v>
      </c>
      <c r="CE25" s="22">
        <v>1390.2743500000001</v>
      </c>
      <c r="CF25" s="22">
        <v>620.43043999999998</v>
      </c>
      <c r="CG25" s="22">
        <v>620.43043999999998</v>
      </c>
      <c r="CH25" s="22">
        <v>8510.0100999999995</v>
      </c>
      <c r="CI25" s="22">
        <v>521.6463</v>
      </c>
      <c r="CJ25" s="22">
        <v>516.19902999999999</v>
      </c>
      <c r="CK25" s="22">
        <v>0</v>
      </c>
      <c r="CL25" s="22">
        <v>0</v>
      </c>
      <c r="CM25" s="22">
        <v>0</v>
      </c>
      <c r="CN25" s="22">
        <v>14.093249999999999</v>
      </c>
      <c r="CO25" s="22">
        <v>4.3899499999999998</v>
      </c>
      <c r="CP25" s="22">
        <v>4.3897399999999998</v>
      </c>
      <c r="CQ25" s="22">
        <v>0</v>
      </c>
      <c r="CR25" s="22">
        <v>0</v>
      </c>
      <c r="CS25" s="22">
        <v>0</v>
      </c>
      <c r="CT25" s="22">
        <v>0</v>
      </c>
      <c r="CU25" s="22">
        <v>865.68915000000004</v>
      </c>
      <c r="CV25" s="22">
        <v>865.68915000000004</v>
      </c>
      <c r="CW25" s="22">
        <v>0</v>
      </c>
      <c r="CX25" s="22">
        <v>0</v>
      </c>
      <c r="CY25" s="22">
        <v>0</v>
      </c>
      <c r="CZ25" s="22">
        <v>0</v>
      </c>
      <c r="DA25" s="22">
        <v>18567.322</v>
      </c>
      <c r="DB25" s="22">
        <v>10798.483749999999</v>
      </c>
      <c r="DC25" s="22">
        <v>0</v>
      </c>
      <c r="DD25" s="22">
        <v>0</v>
      </c>
      <c r="DE25" s="22">
        <v>0</v>
      </c>
      <c r="DF25" s="22">
        <v>0</v>
      </c>
      <c r="DG25" s="22">
        <v>0</v>
      </c>
      <c r="DH25" s="22">
        <v>0</v>
      </c>
      <c r="DI25" s="22">
        <v>0</v>
      </c>
      <c r="DJ25" s="22">
        <v>0</v>
      </c>
      <c r="DK25" s="22">
        <v>0</v>
      </c>
      <c r="DL25" s="22">
        <v>0</v>
      </c>
      <c r="DM25" s="22">
        <v>0</v>
      </c>
      <c r="DN25" s="22">
        <v>0</v>
      </c>
      <c r="DO25" s="22">
        <v>0</v>
      </c>
      <c r="DP25" s="22">
        <v>0</v>
      </c>
      <c r="DQ25" s="22">
        <v>0</v>
      </c>
      <c r="DR25" s="22">
        <v>0</v>
      </c>
      <c r="DS25" s="22">
        <v>1000</v>
      </c>
      <c r="DT25" s="22">
        <v>1000</v>
      </c>
      <c r="DU25" s="22">
        <v>0</v>
      </c>
      <c r="DV25" s="22">
        <v>0</v>
      </c>
      <c r="DW25" s="22">
        <v>0</v>
      </c>
      <c r="DX25" s="22">
        <v>0</v>
      </c>
      <c r="DY25" s="22">
        <v>0</v>
      </c>
      <c r="DZ25" s="22">
        <v>0</v>
      </c>
      <c r="EA25" s="22">
        <v>0</v>
      </c>
      <c r="EB25" s="22">
        <v>0</v>
      </c>
      <c r="EC25" s="22">
        <v>0</v>
      </c>
      <c r="ED25" s="22">
        <v>0</v>
      </c>
      <c r="EE25" s="22">
        <v>10000</v>
      </c>
      <c r="EF25" s="22">
        <v>3243.4306200000001</v>
      </c>
      <c r="EG25" s="22">
        <v>0</v>
      </c>
      <c r="EH25" s="22">
        <v>0</v>
      </c>
      <c r="EI25" s="22">
        <v>0</v>
      </c>
      <c r="EJ25" s="22">
        <v>0</v>
      </c>
      <c r="EK25" s="22">
        <v>0</v>
      </c>
      <c r="EL25" s="22">
        <v>0</v>
      </c>
      <c r="EM25" s="22">
        <v>0</v>
      </c>
      <c r="EN25" s="22">
        <v>0</v>
      </c>
      <c r="EO25" s="22">
        <v>0</v>
      </c>
      <c r="EP25" s="22">
        <v>0</v>
      </c>
      <c r="EQ25" s="22">
        <v>0</v>
      </c>
      <c r="ER25" s="22">
        <v>0</v>
      </c>
      <c r="ES25" s="22">
        <v>0</v>
      </c>
      <c r="ET25" s="22">
        <v>0</v>
      </c>
      <c r="EU25" s="22">
        <v>0</v>
      </c>
      <c r="EV25" s="22">
        <v>0</v>
      </c>
      <c r="EW25" s="22">
        <v>0</v>
      </c>
      <c r="EX25" s="22">
        <v>0</v>
      </c>
      <c r="EY25" s="22">
        <v>0</v>
      </c>
      <c r="EZ25" s="22">
        <v>0</v>
      </c>
      <c r="FA25" s="22">
        <v>0</v>
      </c>
      <c r="FB25" s="22">
        <v>0</v>
      </c>
      <c r="FC25" s="22">
        <v>0</v>
      </c>
      <c r="FD25" s="22">
        <v>0</v>
      </c>
      <c r="FE25" s="22">
        <v>0</v>
      </c>
      <c r="FF25" s="22">
        <v>0</v>
      </c>
      <c r="FG25" s="22">
        <v>0</v>
      </c>
      <c r="FH25" s="22">
        <v>0</v>
      </c>
      <c r="FI25" s="22">
        <v>0</v>
      </c>
      <c r="FJ25" s="22">
        <v>0</v>
      </c>
      <c r="FK25" s="22">
        <v>0</v>
      </c>
      <c r="FL25" s="22">
        <v>21151.705000000002</v>
      </c>
      <c r="FM25" s="22">
        <v>21136.103510000001</v>
      </c>
      <c r="FN25" s="22">
        <v>21902.19</v>
      </c>
      <c r="FO25" s="22">
        <v>0</v>
      </c>
      <c r="FP25" s="22">
        <v>0</v>
      </c>
      <c r="FQ25" s="22">
        <v>0</v>
      </c>
      <c r="FR25" s="22">
        <v>0</v>
      </c>
      <c r="FS25" s="22">
        <v>0</v>
      </c>
      <c r="FT25" s="22">
        <v>7968</v>
      </c>
      <c r="FU25" s="22">
        <v>0</v>
      </c>
      <c r="FV25" s="22">
        <v>0</v>
      </c>
      <c r="FW25" s="22">
        <v>0</v>
      </c>
      <c r="FX25" s="22">
        <v>3403.5650000000001</v>
      </c>
      <c r="FY25" s="22">
        <v>3403.5650000000001</v>
      </c>
      <c r="FZ25" s="22">
        <v>0</v>
      </c>
      <c r="GA25" s="22">
        <v>3050</v>
      </c>
      <c r="GB25" s="22">
        <v>2785.8848700000003</v>
      </c>
      <c r="GC25" s="22">
        <v>0</v>
      </c>
      <c r="GD25" s="22">
        <v>1556.2</v>
      </c>
      <c r="GE25" s="22">
        <v>1151.6033</v>
      </c>
      <c r="GF25" s="22">
        <v>0</v>
      </c>
      <c r="GG25" s="22">
        <v>12234.19895</v>
      </c>
      <c r="GH25" s="22">
        <v>4266.19895</v>
      </c>
      <c r="GI25" s="22">
        <v>0</v>
      </c>
      <c r="GJ25" s="22">
        <v>49539.429200000006</v>
      </c>
      <c r="GK25" s="22">
        <v>38648.455860000002</v>
      </c>
      <c r="GL25" s="22">
        <v>0</v>
      </c>
      <c r="GM25" s="22">
        <v>3021.6897000000004</v>
      </c>
      <c r="GN25" s="22">
        <v>2358.2886100000001</v>
      </c>
      <c r="GO25" s="22">
        <v>0</v>
      </c>
      <c r="GP25" s="22">
        <v>0</v>
      </c>
      <c r="GQ25" s="22">
        <v>0</v>
      </c>
      <c r="GR25" s="22">
        <v>18619.900000000001</v>
      </c>
      <c r="GS25" s="22">
        <v>20270.62239</v>
      </c>
      <c r="GT25" s="22">
        <v>20270.62239</v>
      </c>
      <c r="GU25" s="22">
        <v>200</v>
      </c>
      <c r="GV25" s="22">
        <v>200</v>
      </c>
      <c r="GW25" s="22">
        <v>0</v>
      </c>
      <c r="GX25" s="22">
        <v>0</v>
      </c>
      <c r="GY25" s="22">
        <v>0</v>
      </c>
      <c r="GZ25" s="22">
        <v>0</v>
      </c>
      <c r="HA25" s="22">
        <v>0</v>
      </c>
      <c r="HB25" s="22">
        <v>70.879670000000004</v>
      </c>
      <c r="HC25" s="22">
        <v>70.879670000000004</v>
      </c>
    </row>
    <row r="26" spans="1:211" s="7" customFormat="1" x14ac:dyDescent="0.2">
      <c r="A26" s="20" t="s">
        <v>154</v>
      </c>
      <c r="B26" s="21">
        <f t="shared" si="15"/>
        <v>8288.1323699999994</v>
      </c>
      <c r="C26" s="21">
        <f t="shared" si="15"/>
        <v>180677.57047000001</v>
      </c>
      <c r="D26" s="21">
        <f t="shared" si="15"/>
        <v>105993.86584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282.25934000000001</v>
      </c>
      <c r="AK26" s="22">
        <v>248.49520000000001</v>
      </c>
      <c r="AL26" s="22">
        <v>0</v>
      </c>
      <c r="AM26" s="22">
        <v>0</v>
      </c>
      <c r="AN26" s="22">
        <v>0</v>
      </c>
      <c r="AO26" s="22">
        <v>0</v>
      </c>
      <c r="AP26" s="22">
        <v>0</v>
      </c>
      <c r="AQ26" s="22">
        <v>0</v>
      </c>
      <c r="AR26" s="22">
        <v>0</v>
      </c>
      <c r="AS26" s="22">
        <v>0</v>
      </c>
      <c r="AT26" s="22">
        <v>0</v>
      </c>
      <c r="AU26" s="22">
        <v>0</v>
      </c>
      <c r="AV26" s="22">
        <v>0</v>
      </c>
      <c r="AW26" s="22">
        <v>0</v>
      </c>
      <c r="AX26" s="22">
        <v>0</v>
      </c>
      <c r="AY26" s="22">
        <v>0</v>
      </c>
      <c r="AZ26" s="22">
        <v>0</v>
      </c>
      <c r="BA26" s="22">
        <v>0</v>
      </c>
      <c r="BB26" s="22">
        <v>0</v>
      </c>
      <c r="BC26" s="22">
        <v>0</v>
      </c>
      <c r="BD26" s="22">
        <v>0</v>
      </c>
      <c r="BE26" s="22">
        <v>0</v>
      </c>
      <c r="BF26" s="22">
        <v>0</v>
      </c>
      <c r="BG26" s="22">
        <v>0</v>
      </c>
      <c r="BH26" s="22">
        <v>0</v>
      </c>
      <c r="BI26" s="22">
        <v>0</v>
      </c>
      <c r="BJ26" s="22">
        <v>0</v>
      </c>
      <c r="BK26" s="22">
        <v>0</v>
      </c>
      <c r="BL26" s="22">
        <v>0</v>
      </c>
      <c r="BM26" s="22">
        <v>0</v>
      </c>
      <c r="BN26" s="22">
        <v>0</v>
      </c>
      <c r="BO26" s="22">
        <v>0</v>
      </c>
      <c r="BP26" s="22">
        <v>0</v>
      </c>
      <c r="BQ26" s="22">
        <v>0</v>
      </c>
      <c r="BR26" s="22">
        <v>0</v>
      </c>
      <c r="BS26" s="22">
        <v>0</v>
      </c>
      <c r="BT26" s="22">
        <v>0</v>
      </c>
      <c r="BU26" s="22">
        <v>0</v>
      </c>
      <c r="BV26" s="22">
        <v>0</v>
      </c>
      <c r="BW26" s="22">
        <v>2755</v>
      </c>
      <c r="BX26" s="22">
        <v>0</v>
      </c>
      <c r="BY26" s="22">
        <v>0</v>
      </c>
      <c r="BZ26" s="22">
        <v>0</v>
      </c>
      <c r="CA26" s="22">
        <v>0</v>
      </c>
      <c r="CB26" s="22">
        <v>0</v>
      </c>
      <c r="CC26" s="22">
        <v>0</v>
      </c>
      <c r="CD26" s="22">
        <v>0</v>
      </c>
      <c r="CE26" s="22">
        <v>446.09712000000002</v>
      </c>
      <c r="CF26" s="22">
        <v>163.83778000000001</v>
      </c>
      <c r="CG26" s="22">
        <v>163.83778000000001</v>
      </c>
      <c r="CH26" s="22">
        <v>4427.8019999999997</v>
      </c>
      <c r="CI26" s="22">
        <v>4427.8019999999997</v>
      </c>
      <c r="CJ26" s="22">
        <v>1788.39733</v>
      </c>
      <c r="CK26" s="22">
        <v>0</v>
      </c>
      <c r="CL26" s="22">
        <v>0</v>
      </c>
      <c r="CM26" s="22">
        <v>0</v>
      </c>
      <c r="CN26" s="22">
        <v>14.093249999999999</v>
      </c>
      <c r="CO26" s="22">
        <v>4.3899499999999998</v>
      </c>
      <c r="CP26" s="22">
        <v>4.3899499999999998</v>
      </c>
      <c r="CQ26" s="22">
        <v>0</v>
      </c>
      <c r="CR26" s="22">
        <v>0</v>
      </c>
      <c r="CS26" s="22">
        <v>0</v>
      </c>
      <c r="CT26" s="22">
        <v>0</v>
      </c>
      <c r="CU26" s="22">
        <v>2017.1146000000001</v>
      </c>
      <c r="CV26" s="22">
        <v>2017.1146000000001</v>
      </c>
      <c r="CW26" s="22">
        <v>0</v>
      </c>
      <c r="CX26" s="22">
        <v>0</v>
      </c>
      <c r="CY26" s="22">
        <v>0</v>
      </c>
      <c r="CZ26" s="22">
        <v>0</v>
      </c>
      <c r="DA26" s="22">
        <v>0</v>
      </c>
      <c r="DB26" s="22">
        <v>0</v>
      </c>
      <c r="DC26" s="22">
        <v>0</v>
      </c>
      <c r="DD26" s="22">
        <v>0</v>
      </c>
      <c r="DE26" s="22">
        <v>0</v>
      </c>
      <c r="DF26" s="22">
        <v>0</v>
      </c>
      <c r="DG26" s="22">
        <v>0</v>
      </c>
      <c r="DH26" s="22">
        <v>0</v>
      </c>
      <c r="DI26" s="22">
        <v>0</v>
      </c>
      <c r="DJ26" s="22">
        <v>0</v>
      </c>
      <c r="DK26" s="22">
        <v>0</v>
      </c>
      <c r="DL26" s="22">
        <v>0</v>
      </c>
      <c r="DM26" s="22">
        <v>0</v>
      </c>
      <c r="DN26" s="22">
        <v>0</v>
      </c>
      <c r="DO26" s="22">
        <v>0</v>
      </c>
      <c r="DP26" s="22">
        <v>0</v>
      </c>
      <c r="DQ26" s="22">
        <v>0</v>
      </c>
      <c r="DR26" s="22">
        <v>0</v>
      </c>
      <c r="DS26" s="22">
        <v>622.59749999999997</v>
      </c>
      <c r="DT26" s="22">
        <v>622.59749999999997</v>
      </c>
      <c r="DU26" s="22">
        <v>0</v>
      </c>
      <c r="DV26" s="22">
        <v>0</v>
      </c>
      <c r="DW26" s="22">
        <v>0</v>
      </c>
      <c r="DX26" s="22">
        <v>0</v>
      </c>
      <c r="DY26" s="22">
        <v>14512.4</v>
      </c>
      <c r="DZ26" s="22">
        <v>0</v>
      </c>
      <c r="EA26" s="22">
        <v>0</v>
      </c>
      <c r="EB26" s="22">
        <v>3727.7</v>
      </c>
      <c r="EC26" s="22">
        <v>0</v>
      </c>
      <c r="ED26" s="22">
        <v>0</v>
      </c>
      <c r="EE26" s="22">
        <v>0</v>
      </c>
      <c r="EF26" s="22">
        <v>0</v>
      </c>
      <c r="EG26" s="22">
        <v>0</v>
      </c>
      <c r="EH26" s="22">
        <v>0</v>
      </c>
      <c r="EI26" s="22">
        <v>0</v>
      </c>
      <c r="EJ26" s="22">
        <v>0</v>
      </c>
      <c r="EK26" s="22">
        <v>0</v>
      </c>
      <c r="EL26" s="22">
        <v>0</v>
      </c>
      <c r="EM26" s="22">
        <v>0</v>
      </c>
      <c r="EN26" s="22">
        <v>0</v>
      </c>
      <c r="EO26" s="22">
        <v>0</v>
      </c>
      <c r="EP26" s="22">
        <v>0</v>
      </c>
      <c r="EQ26" s="22">
        <v>0</v>
      </c>
      <c r="ER26" s="22">
        <v>0</v>
      </c>
      <c r="ES26" s="22">
        <v>0</v>
      </c>
      <c r="ET26" s="22">
        <v>0</v>
      </c>
      <c r="EU26" s="22">
        <v>0</v>
      </c>
      <c r="EV26" s="22">
        <v>0</v>
      </c>
      <c r="EW26" s="22">
        <v>0</v>
      </c>
      <c r="EX26" s="22">
        <v>0</v>
      </c>
      <c r="EY26" s="22">
        <v>0</v>
      </c>
      <c r="EZ26" s="22">
        <v>0</v>
      </c>
      <c r="FA26" s="22">
        <v>0</v>
      </c>
      <c r="FB26" s="22">
        <v>0</v>
      </c>
      <c r="FC26" s="22">
        <v>0</v>
      </c>
      <c r="FD26" s="22">
        <v>0</v>
      </c>
      <c r="FE26" s="22">
        <v>0</v>
      </c>
      <c r="FF26" s="22">
        <v>0</v>
      </c>
      <c r="FG26" s="22">
        <v>0</v>
      </c>
      <c r="FH26" s="22">
        <v>0</v>
      </c>
      <c r="FI26" s="22">
        <v>0</v>
      </c>
      <c r="FJ26" s="22">
        <v>0</v>
      </c>
      <c r="FK26" s="22">
        <v>0</v>
      </c>
      <c r="FL26" s="22">
        <v>7102.8962999999994</v>
      </c>
      <c r="FM26" s="22">
        <v>7067.3818099999999</v>
      </c>
      <c r="FN26" s="22">
        <v>0</v>
      </c>
      <c r="FO26" s="22">
        <v>0</v>
      </c>
      <c r="FP26" s="22">
        <v>0</v>
      </c>
      <c r="FQ26" s="22">
        <v>0</v>
      </c>
      <c r="FR26" s="22">
        <v>0</v>
      </c>
      <c r="FS26" s="22">
        <v>0</v>
      </c>
      <c r="FT26" s="22">
        <v>0</v>
      </c>
      <c r="FU26" s="22">
        <v>0</v>
      </c>
      <c r="FV26" s="22">
        <v>0</v>
      </c>
      <c r="FW26" s="22">
        <v>0</v>
      </c>
      <c r="FX26" s="22">
        <v>62601.199529999998</v>
      </c>
      <c r="FY26" s="22">
        <v>43130.133200000004</v>
      </c>
      <c r="FZ26" s="22">
        <v>0</v>
      </c>
      <c r="GA26" s="22">
        <v>0</v>
      </c>
      <c r="GB26" s="22">
        <v>0</v>
      </c>
      <c r="GC26" s="22">
        <v>0</v>
      </c>
      <c r="GD26" s="22">
        <v>0</v>
      </c>
      <c r="GE26" s="22">
        <v>0</v>
      </c>
      <c r="GF26" s="22">
        <v>0</v>
      </c>
      <c r="GG26" s="22">
        <v>0</v>
      </c>
      <c r="GH26" s="22">
        <v>0</v>
      </c>
      <c r="GI26" s="22">
        <v>0</v>
      </c>
      <c r="GJ26" s="22">
        <v>74331.614260000002</v>
      </c>
      <c r="GK26" s="22">
        <v>44703.266369999998</v>
      </c>
      <c r="GL26" s="22">
        <v>0</v>
      </c>
      <c r="GM26" s="22">
        <v>4724.8064199999999</v>
      </c>
      <c r="GN26" s="22">
        <v>2844.2993099999999</v>
      </c>
      <c r="GO26" s="22">
        <v>0</v>
      </c>
      <c r="GP26" s="22">
        <v>0</v>
      </c>
      <c r="GQ26" s="22">
        <v>0</v>
      </c>
      <c r="GR26" s="22">
        <v>3400.14</v>
      </c>
      <c r="GS26" s="22">
        <v>3400.14</v>
      </c>
      <c r="GT26" s="22">
        <v>3400.14</v>
      </c>
      <c r="GU26" s="22">
        <v>0</v>
      </c>
      <c r="GV26" s="22">
        <v>0</v>
      </c>
      <c r="GW26" s="22">
        <v>0</v>
      </c>
      <c r="GX26" s="22">
        <v>0</v>
      </c>
      <c r="GY26" s="22">
        <v>0</v>
      </c>
      <c r="GZ26" s="22">
        <v>0</v>
      </c>
      <c r="HA26" s="22">
        <v>0</v>
      </c>
      <c r="HB26" s="22">
        <v>3.8127900000000001</v>
      </c>
      <c r="HC26" s="22">
        <v>3.8127900000000001</v>
      </c>
    </row>
    <row r="27" spans="1:211" s="7" customFormat="1" x14ac:dyDescent="0.2">
      <c r="A27" s="20" t="s">
        <v>155</v>
      </c>
      <c r="B27" s="21">
        <f t="shared" si="15"/>
        <v>3661.5834299999997</v>
      </c>
      <c r="C27" s="21">
        <f t="shared" si="15"/>
        <v>4146.8546700000006</v>
      </c>
      <c r="D27" s="21">
        <f t="shared" si="15"/>
        <v>4057.36391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1529.6501799999999</v>
      </c>
      <c r="AK27" s="22">
        <v>1440.1596299999999</v>
      </c>
      <c r="AL27" s="22">
        <v>0</v>
      </c>
      <c r="AM27" s="22">
        <v>0</v>
      </c>
      <c r="AN27" s="22">
        <v>0</v>
      </c>
      <c r="AO27" s="22">
        <v>0</v>
      </c>
      <c r="AP27" s="22">
        <v>0</v>
      </c>
      <c r="AQ27" s="22">
        <v>0</v>
      </c>
      <c r="AR27" s="22">
        <v>0</v>
      </c>
      <c r="AS27" s="22">
        <v>0</v>
      </c>
      <c r="AT27" s="22">
        <v>0</v>
      </c>
      <c r="AU27" s="22">
        <v>0</v>
      </c>
      <c r="AV27" s="22">
        <v>0</v>
      </c>
      <c r="AW27" s="22">
        <v>0</v>
      </c>
      <c r="AX27" s="22">
        <v>0</v>
      </c>
      <c r="AY27" s="22">
        <v>0</v>
      </c>
      <c r="AZ27" s="22">
        <v>0</v>
      </c>
      <c r="BA27" s="22">
        <v>0</v>
      </c>
      <c r="BB27" s="22">
        <v>0</v>
      </c>
      <c r="BC27" s="22">
        <v>0</v>
      </c>
      <c r="BD27" s="22">
        <v>0</v>
      </c>
      <c r="BE27" s="22">
        <v>0</v>
      </c>
      <c r="BF27" s="22">
        <v>0</v>
      </c>
      <c r="BG27" s="22">
        <v>0</v>
      </c>
      <c r="BH27" s="22">
        <v>0</v>
      </c>
      <c r="BI27" s="22">
        <v>0</v>
      </c>
      <c r="BJ27" s="22">
        <v>0</v>
      </c>
      <c r="BK27" s="22">
        <v>0</v>
      </c>
      <c r="BL27" s="22">
        <v>0</v>
      </c>
      <c r="BM27" s="22">
        <v>0</v>
      </c>
      <c r="BN27" s="22">
        <v>0</v>
      </c>
      <c r="BO27" s="22">
        <v>0</v>
      </c>
      <c r="BP27" s="22">
        <v>0</v>
      </c>
      <c r="BQ27" s="22">
        <v>0</v>
      </c>
      <c r="BR27" s="22">
        <v>0</v>
      </c>
      <c r="BS27" s="22">
        <v>0</v>
      </c>
      <c r="BT27" s="22">
        <v>0</v>
      </c>
      <c r="BU27" s="22">
        <v>0</v>
      </c>
      <c r="BV27" s="22">
        <v>0</v>
      </c>
      <c r="BW27" s="22">
        <v>0</v>
      </c>
      <c r="BX27" s="22">
        <v>0</v>
      </c>
      <c r="BY27" s="22">
        <v>0</v>
      </c>
      <c r="BZ27" s="22">
        <v>0</v>
      </c>
      <c r="CA27" s="22">
        <v>0</v>
      </c>
      <c r="CB27" s="22">
        <v>0</v>
      </c>
      <c r="CC27" s="22">
        <v>0</v>
      </c>
      <c r="CD27" s="22">
        <v>0</v>
      </c>
      <c r="CE27" s="22">
        <v>1529.6501799999999</v>
      </c>
      <c r="CF27" s="22">
        <v>0</v>
      </c>
      <c r="CG27" s="22">
        <v>0</v>
      </c>
      <c r="CH27" s="22">
        <v>0</v>
      </c>
      <c r="CI27" s="22">
        <v>0</v>
      </c>
      <c r="CJ27" s="22">
        <v>0</v>
      </c>
      <c r="CK27" s="22">
        <v>0</v>
      </c>
      <c r="CL27" s="22">
        <v>0</v>
      </c>
      <c r="CM27" s="22">
        <v>0</v>
      </c>
      <c r="CN27" s="22">
        <v>14.093249999999999</v>
      </c>
      <c r="CO27" s="22">
        <v>4.3899499999999998</v>
      </c>
      <c r="CP27" s="22">
        <v>4.3897399999999998</v>
      </c>
      <c r="CQ27" s="22">
        <v>0</v>
      </c>
      <c r="CR27" s="22">
        <v>0</v>
      </c>
      <c r="CS27" s="22">
        <v>0</v>
      </c>
      <c r="CT27" s="22">
        <v>0</v>
      </c>
      <c r="CU27" s="22">
        <v>0</v>
      </c>
      <c r="CV27" s="22">
        <v>0</v>
      </c>
      <c r="CW27" s="22">
        <v>0</v>
      </c>
      <c r="CX27" s="22">
        <v>0</v>
      </c>
      <c r="CY27" s="22">
        <v>0</v>
      </c>
      <c r="CZ27" s="22">
        <v>0</v>
      </c>
      <c r="DA27" s="22">
        <v>0</v>
      </c>
      <c r="DB27" s="22">
        <v>0</v>
      </c>
      <c r="DC27" s="22">
        <v>0</v>
      </c>
      <c r="DD27" s="22">
        <v>0</v>
      </c>
      <c r="DE27" s="22">
        <v>0</v>
      </c>
      <c r="DF27" s="22">
        <v>0</v>
      </c>
      <c r="DG27" s="22">
        <v>189.34739999999999</v>
      </c>
      <c r="DH27" s="22">
        <v>189.34739999999999</v>
      </c>
      <c r="DI27" s="22">
        <v>0</v>
      </c>
      <c r="DJ27" s="22">
        <v>0</v>
      </c>
      <c r="DK27" s="22">
        <v>0</v>
      </c>
      <c r="DL27" s="22">
        <v>0</v>
      </c>
      <c r="DM27" s="22">
        <v>0</v>
      </c>
      <c r="DN27" s="22">
        <v>0</v>
      </c>
      <c r="DO27" s="22">
        <v>0</v>
      </c>
      <c r="DP27" s="22">
        <v>0</v>
      </c>
      <c r="DQ27" s="22">
        <v>0</v>
      </c>
      <c r="DR27" s="22">
        <v>0</v>
      </c>
      <c r="DS27" s="22">
        <v>305.62714</v>
      </c>
      <c r="DT27" s="22">
        <v>305.62714</v>
      </c>
      <c r="DU27" s="22">
        <v>0</v>
      </c>
      <c r="DV27" s="22">
        <v>0</v>
      </c>
      <c r="DW27" s="22">
        <v>0</v>
      </c>
      <c r="DX27" s="22">
        <v>0</v>
      </c>
      <c r="DY27" s="22">
        <v>0</v>
      </c>
      <c r="DZ27" s="22">
        <v>0</v>
      </c>
      <c r="EA27" s="22">
        <v>0</v>
      </c>
      <c r="EB27" s="22">
        <v>0</v>
      </c>
      <c r="EC27" s="22">
        <v>0</v>
      </c>
      <c r="ED27" s="22">
        <v>0</v>
      </c>
      <c r="EE27" s="22">
        <v>0</v>
      </c>
      <c r="EF27" s="22">
        <v>0</v>
      </c>
      <c r="EG27" s="22">
        <v>0</v>
      </c>
      <c r="EH27" s="22">
        <v>0</v>
      </c>
      <c r="EI27" s="22">
        <v>0</v>
      </c>
      <c r="EJ27" s="22">
        <v>0</v>
      </c>
      <c r="EK27" s="22">
        <v>0</v>
      </c>
      <c r="EL27" s="22">
        <v>0</v>
      </c>
      <c r="EM27" s="22">
        <v>0</v>
      </c>
      <c r="EN27" s="22">
        <v>0</v>
      </c>
      <c r="EO27" s="22">
        <v>0</v>
      </c>
      <c r="EP27" s="22">
        <v>0</v>
      </c>
      <c r="EQ27" s="22">
        <v>0</v>
      </c>
      <c r="ER27" s="22">
        <v>0</v>
      </c>
      <c r="ES27" s="22">
        <v>0</v>
      </c>
      <c r="ET27" s="22">
        <v>0</v>
      </c>
      <c r="EU27" s="22">
        <v>0</v>
      </c>
      <c r="EV27" s="22">
        <v>0</v>
      </c>
      <c r="EW27" s="22">
        <v>0</v>
      </c>
      <c r="EX27" s="22">
        <v>0</v>
      </c>
      <c r="EY27" s="22">
        <v>0</v>
      </c>
      <c r="EZ27" s="22">
        <v>0</v>
      </c>
      <c r="FA27" s="22">
        <v>0</v>
      </c>
      <c r="FB27" s="22">
        <v>0</v>
      </c>
      <c r="FC27" s="22">
        <v>0</v>
      </c>
      <c r="FD27" s="22">
        <v>0</v>
      </c>
      <c r="FE27" s="22">
        <v>0</v>
      </c>
      <c r="FF27" s="22">
        <v>0</v>
      </c>
      <c r="FG27" s="22">
        <v>0</v>
      </c>
      <c r="FH27" s="22">
        <v>0</v>
      </c>
      <c r="FI27" s="22">
        <v>0</v>
      </c>
      <c r="FJ27" s="22">
        <v>0</v>
      </c>
      <c r="FK27" s="22">
        <v>0</v>
      </c>
      <c r="FL27" s="22">
        <v>0</v>
      </c>
      <c r="FM27" s="22">
        <v>0</v>
      </c>
      <c r="FN27" s="22">
        <v>0</v>
      </c>
      <c r="FO27" s="22">
        <v>0</v>
      </c>
      <c r="FP27" s="22">
        <v>0</v>
      </c>
      <c r="FQ27" s="22">
        <v>0</v>
      </c>
      <c r="FR27" s="22">
        <v>0</v>
      </c>
      <c r="FS27" s="22">
        <v>0</v>
      </c>
      <c r="FT27" s="22">
        <v>0</v>
      </c>
      <c r="FU27" s="22">
        <v>0</v>
      </c>
      <c r="FV27" s="22">
        <v>0</v>
      </c>
      <c r="FW27" s="22">
        <v>0</v>
      </c>
      <c r="FX27" s="22">
        <v>0</v>
      </c>
      <c r="FY27" s="22">
        <v>0</v>
      </c>
      <c r="FZ27" s="22">
        <v>0</v>
      </c>
      <c r="GA27" s="22">
        <v>0</v>
      </c>
      <c r="GB27" s="22">
        <v>0</v>
      </c>
      <c r="GC27" s="22">
        <v>0</v>
      </c>
      <c r="GD27" s="22">
        <v>0</v>
      </c>
      <c r="GE27" s="22">
        <v>0</v>
      </c>
      <c r="GF27" s="22">
        <v>0</v>
      </c>
      <c r="GG27" s="22">
        <v>0</v>
      </c>
      <c r="GH27" s="22">
        <v>0</v>
      </c>
      <c r="GI27" s="22">
        <v>0</v>
      </c>
      <c r="GJ27" s="22">
        <v>0</v>
      </c>
      <c r="GK27" s="22">
        <v>0</v>
      </c>
      <c r="GL27" s="22">
        <v>0</v>
      </c>
      <c r="GM27" s="22">
        <v>0</v>
      </c>
      <c r="GN27" s="22">
        <v>0</v>
      </c>
      <c r="GO27" s="22">
        <v>0</v>
      </c>
      <c r="GP27" s="22">
        <v>0</v>
      </c>
      <c r="GQ27" s="22">
        <v>0</v>
      </c>
      <c r="GR27" s="22">
        <v>2117.84</v>
      </c>
      <c r="GS27" s="22">
        <v>2117.84</v>
      </c>
      <c r="GT27" s="22">
        <v>2117.84</v>
      </c>
      <c r="GU27" s="22">
        <v>0</v>
      </c>
      <c r="GV27" s="22">
        <v>0</v>
      </c>
      <c r="GW27" s="22">
        <v>0</v>
      </c>
      <c r="GX27" s="22">
        <v>0</v>
      </c>
      <c r="GY27" s="22">
        <v>0</v>
      </c>
      <c r="GZ27" s="22">
        <v>0</v>
      </c>
      <c r="HA27" s="22">
        <v>0</v>
      </c>
      <c r="HB27" s="22">
        <v>0</v>
      </c>
      <c r="HC27" s="22">
        <v>0</v>
      </c>
    </row>
    <row r="28" spans="1:211" s="7" customFormat="1" x14ac:dyDescent="0.2">
      <c r="A28" s="20" t="s">
        <v>156</v>
      </c>
      <c r="B28" s="21">
        <f t="shared" si="15"/>
        <v>264.09325000000001</v>
      </c>
      <c r="C28" s="21">
        <f t="shared" si="15"/>
        <v>2948.3962400000005</v>
      </c>
      <c r="D28" s="21">
        <f t="shared" si="15"/>
        <v>2944.0062900000003</v>
      </c>
      <c r="E28" s="22">
        <v>0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  <c r="AO28" s="22">
        <v>0</v>
      </c>
      <c r="AP28" s="22">
        <v>0</v>
      </c>
      <c r="AQ28" s="22">
        <v>0</v>
      </c>
      <c r="AR28" s="22">
        <v>0</v>
      </c>
      <c r="AS28" s="22">
        <v>0</v>
      </c>
      <c r="AT28" s="22">
        <v>0</v>
      </c>
      <c r="AU28" s="22">
        <v>0</v>
      </c>
      <c r="AV28" s="22">
        <v>0</v>
      </c>
      <c r="AW28" s="22">
        <v>0</v>
      </c>
      <c r="AX28" s="22">
        <v>0</v>
      </c>
      <c r="AY28" s="22">
        <v>0</v>
      </c>
      <c r="AZ28" s="22">
        <v>0</v>
      </c>
      <c r="BA28" s="22">
        <v>0</v>
      </c>
      <c r="BB28" s="22">
        <v>0</v>
      </c>
      <c r="BC28" s="22">
        <v>0</v>
      </c>
      <c r="BD28" s="22">
        <v>0</v>
      </c>
      <c r="BE28" s="22">
        <v>0</v>
      </c>
      <c r="BF28" s="22">
        <v>0</v>
      </c>
      <c r="BG28" s="22">
        <v>0</v>
      </c>
      <c r="BH28" s="22">
        <v>0</v>
      </c>
      <c r="BI28" s="22">
        <v>0</v>
      </c>
      <c r="BJ28" s="22">
        <v>0</v>
      </c>
      <c r="BK28" s="22">
        <v>0</v>
      </c>
      <c r="BL28" s="22">
        <v>0</v>
      </c>
      <c r="BM28" s="22">
        <v>0</v>
      </c>
      <c r="BN28" s="22">
        <v>0</v>
      </c>
      <c r="BO28" s="22">
        <v>0</v>
      </c>
      <c r="BP28" s="22">
        <v>0</v>
      </c>
      <c r="BQ28" s="22">
        <v>0</v>
      </c>
      <c r="BR28" s="22">
        <v>0</v>
      </c>
      <c r="BS28" s="22">
        <v>0</v>
      </c>
      <c r="BT28" s="22">
        <v>0</v>
      </c>
      <c r="BU28" s="22">
        <v>0</v>
      </c>
      <c r="BV28" s="22">
        <v>0</v>
      </c>
      <c r="BW28" s="22">
        <v>0</v>
      </c>
      <c r="BX28" s="22">
        <v>0</v>
      </c>
      <c r="BY28" s="22">
        <v>0</v>
      </c>
      <c r="BZ28" s="22">
        <v>0</v>
      </c>
      <c r="CA28" s="22">
        <v>0</v>
      </c>
      <c r="CB28" s="22">
        <v>0</v>
      </c>
      <c r="CC28" s="22">
        <v>0</v>
      </c>
      <c r="CD28" s="22">
        <v>0</v>
      </c>
      <c r="CE28" s="22">
        <v>0</v>
      </c>
      <c r="CF28" s="22">
        <v>0</v>
      </c>
      <c r="CG28" s="22">
        <v>0</v>
      </c>
      <c r="CH28" s="22">
        <v>0</v>
      </c>
      <c r="CI28" s="22">
        <v>0</v>
      </c>
      <c r="CJ28" s="22">
        <v>0</v>
      </c>
      <c r="CK28" s="22">
        <v>0</v>
      </c>
      <c r="CL28" s="22">
        <v>0</v>
      </c>
      <c r="CM28" s="22">
        <v>0</v>
      </c>
      <c r="CN28" s="22">
        <v>14.093249999999999</v>
      </c>
      <c r="CO28" s="22">
        <v>4.3899499999999998</v>
      </c>
      <c r="CP28" s="22">
        <v>0</v>
      </c>
      <c r="CQ28" s="22">
        <v>0</v>
      </c>
      <c r="CR28" s="22">
        <v>0</v>
      </c>
      <c r="CS28" s="22">
        <v>0</v>
      </c>
      <c r="CT28" s="22">
        <v>0</v>
      </c>
      <c r="CU28" s="22">
        <v>2694.0062900000003</v>
      </c>
      <c r="CV28" s="22">
        <v>2694.0062900000003</v>
      </c>
      <c r="CW28" s="22">
        <v>0</v>
      </c>
      <c r="CX28" s="22">
        <v>0</v>
      </c>
      <c r="CY28" s="22">
        <v>0</v>
      </c>
      <c r="CZ28" s="22">
        <v>0</v>
      </c>
      <c r="DA28" s="22">
        <v>0</v>
      </c>
      <c r="DB28" s="22">
        <v>0</v>
      </c>
      <c r="DC28" s="22">
        <v>0</v>
      </c>
      <c r="DD28" s="22">
        <v>0</v>
      </c>
      <c r="DE28" s="22">
        <v>0</v>
      </c>
      <c r="DF28" s="22">
        <v>0</v>
      </c>
      <c r="DG28" s="22">
        <v>0</v>
      </c>
      <c r="DH28" s="22">
        <v>0</v>
      </c>
      <c r="DI28" s="22">
        <v>0</v>
      </c>
      <c r="DJ28" s="22">
        <v>0</v>
      </c>
      <c r="DK28" s="22">
        <v>0</v>
      </c>
      <c r="DL28" s="22">
        <v>0</v>
      </c>
      <c r="DM28" s="22">
        <v>0</v>
      </c>
      <c r="DN28" s="22">
        <v>0</v>
      </c>
      <c r="DO28" s="22">
        <v>0</v>
      </c>
      <c r="DP28" s="22">
        <v>0</v>
      </c>
      <c r="DQ28" s="22">
        <v>0</v>
      </c>
      <c r="DR28" s="22">
        <v>0</v>
      </c>
      <c r="DS28" s="22">
        <v>0</v>
      </c>
      <c r="DT28" s="22">
        <v>0</v>
      </c>
      <c r="DU28" s="22">
        <v>0</v>
      </c>
      <c r="DV28" s="22">
        <v>0</v>
      </c>
      <c r="DW28" s="22">
        <v>0</v>
      </c>
      <c r="DX28" s="22">
        <v>0</v>
      </c>
      <c r="DY28" s="22">
        <v>0</v>
      </c>
      <c r="DZ28" s="22">
        <v>0</v>
      </c>
      <c r="EA28" s="22">
        <v>0</v>
      </c>
      <c r="EB28" s="22">
        <v>0</v>
      </c>
      <c r="EC28" s="22">
        <v>0</v>
      </c>
      <c r="ED28" s="22">
        <v>0</v>
      </c>
      <c r="EE28" s="22">
        <v>0</v>
      </c>
      <c r="EF28" s="22">
        <v>0</v>
      </c>
      <c r="EG28" s="22">
        <v>0</v>
      </c>
      <c r="EH28" s="22">
        <v>0</v>
      </c>
      <c r="EI28" s="22">
        <v>0</v>
      </c>
      <c r="EJ28" s="22">
        <v>0</v>
      </c>
      <c r="EK28" s="22">
        <v>0</v>
      </c>
      <c r="EL28" s="22">
        <v>0</v>
      </c>
      <c r="EM28" s="22">
        <v>0</v>
      </c>
      <c r="EN28" s="22">
        <v>0</v>
      </c>
      <c r="EO28" s="22">
        <v>0</v>
      </c>
      <c r="EP28" s="22">
        <v>0</v>
      </c>
      <c r="EQ28" s="22">
        <v>0</v>
      </c>
      <c r="ER28" s="22">
        <v>0</v>
      </c>
      <c r="ES28" s="22">
        <v>0</v>
      </c>
      <c r="ET28" s="22">
        <v>0</v>
      </c>
      <c r="EU28" s="22">
        <v>0</v>
      </c>
      <c r="EV28" s="22">
        <v>0</v>
      </c>
      <c r="EW28" s="22">
        <v>0</v>
      </c>
      <c r="EX28" s="22">
        <v>0</v>
      </c>
      <c r="EY28" s="22">
        <v>0</v>
      </c>
      <c r="EZ28" s="22">
        <v>0</v>
      </c>
      <c r="FA28" s="22">
        <v>0</v>
      </c>
      <c r="FB28" s="22">
        <v>0</v>
      </c>
      <c r="FC28" s="22">
        <v>0</v>
      </c>
      <c r="FD28" s="22">
        <v>0</v>
      </c>
      <c r="FE28" s="22">
        <v>0</v>
      </c>
      <c r="FF28" s="22">
        <v>0</v>
      </c>
      <c r="FG28" s="22">
        <v>0</v>
      </c>
      <c r="FH28" s="22">
        <v>0</v>
      </c>
      <c r="FI28" s="22">
        <v>0</v>
      </c>
      <c r="FJ28" s="22">
        <v>0</v>
      </c>
      <c r="FK28" s="22">
        <v>0</v>
      </c>
      <c r="FL28" s="22">
        <v>0</v>
      </c>
      <c r="FM28" s="22">
        <v>0</v>
      </c>
      <c r="FN28" s="22">
        <v>0</v>
      </c>
      <c r="FO28" s="22">
        <v>0</v>
      </c>
      <c r="FP28" s="22">
        <v>0</v>
      </c>
      <c r="FQ28" s="22">
        <v>0</v>
      </c>
      <c r="FR28" s="22">
        <v>0</v>
      </c>
      <c r="FS28" s="22">
        <v>0</v>
      </c>
      <c r="FT28" s="22">
        <v>0</v>
      </c>
      <c r="FU28" s="22">
        <v>0</v>
      </c>
      <c r="FV28" s="22">
        <v>0</v>
      </c>
      <c r="FW28" s="22">
        <v>0</v>
      </c>
      <c r="FX28" s="22">
        <v>0</v>
      </c>
      <c r="FY28" s="22">
        <v>0</v>
      </c>
      <c r="FZ28" s="22">
        <v>0</v>
      </c>
      <c r="GA28" s="22">
        <v>0</v>
      </c>
      <c r="GB28" s="22">
        <v>0</v>
      </c>
      <c r="GC28" s="22">
        <v>0</v>
      </c>
      <c r="GD28" s="22">
        <v>0</v>
      </c>
      <c r="GE28" s="22">
        <v>0</v>
      </c>
      <c r="GF28" s="22">
        <v>0</v>
      </c>
      <c r="GG28" s="22">
        <v>0</v>
      </c>
      <c r="GH28" s="22">
        <v>0</v>
      </c>
      <c r="GI28" s="22">
        <v>0</v>
      </c>
      <c r="GJ28" s="22">
        <v>0</v>
      </c>
      <c r="GK28" s="22">
        <v>0</v>
      </c>
      <c r="GL28" s="22">
        <v>0</v>
      </c>
      <c r="GM28" s="22">
        <v>0</v>
      </c>
      <c r="GN28" s="22">
        <v>0</v>
      </c>
      <c r="GO28" s="22">
        <v>250</v>
      </c>
      <c r="GP28" s="22">
        <v>250</v>
      </c>
      <c r="GQ28" s="22">
        <v>250</v>
      </c>
      <c r="GR28" s="22">
        <v>0</v>
      </c>
      <c r="GS28" s="22">
        <v>0</v>
      </c>
      <c r="GT28" s="22">
        <v>0</v>
      </c>
      <c r="GU28" s="22">
        <v>0</v>
      </c>
      <c r="GV28" s="22">
        <v>0</v>
      </c>
      <c r="GW28" s="22">
        <v>0</v>
      </c>
      <c r="GX28" s="22">
        <v>0</v>
      </c>
      <c r="GY28" s="22">
        <v>0</v>
      </c>
      <c r="GZ28" s="22">
        <v>0</v>
      </c>
      <c r="HA28" s="22">
        <v>0</v>
      </c>
      <c r="HB28" s="22">
        <v>0</v>
      </c>
      <c r="HC28" s="22">
        <v>0</v>
      </c>
    </row>
    <row r="29" spans="1:211" s="7" customFormat="1" x14ac:dyDescent="0.2">
      <c r="A29" s="20" t="s">
        <v>157</v>
      </c>
      <c r="B29" s="21">
        <f t="shared" si="15"/>
        <v>17750.010829999999</v>
      </c>
      <c r="C29" s="21">
        <f t="shared" si="15"/>
        <v>22093.263760000002</v>
      </c>
      <c r="D29" s="21">
        <f t="shared" si="15"/>
        <v>11429.759769999999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197.31283999999999</v>
      </c>
      <c r="AK29" s="22">
        <v>197.31283999999999</v>
      </c>
      <c r="AL29" s="22">
        <v>0</v>
      </c>
      <c r="AM29" s="22">
        <v>0</v>
      </c>
      <c r="AN29" s="22">
        <v>0</v>
      </c>
      <c r="AO29" s="22">
        <v>0</v>
      </c>
      <c r="AP29" s="22">
        <v>0</v>
      </c>
      <c r="AQ29" s="22">
        <v>0</v>
      </c>
      <c r="AR29" s="22">
        <v>0</v>
      </c>
      <c r="AS29" s="22">
        <v>0</v>
      </c>
      <c r="AT29" s="22">
        <v>0</v>
      </c>
      <c r="AU29" s="22">
        <v>0</v>
      </c>
      <c r="AV29" s="22">
        <v>0</v>
      </c>
      <c r="AW29" s="22">
        <v>0</v>
      </c>
      <c r="AX29" s="22">
        <v>0</v>
      </c>
      <c r="AY29" s="22">
        <v>0</v>
      </c>
      <c r="AZ29" s="22">
        <v>0</v>
      </c>
      <c r="BA29" s="22">
        <v>0</v>
      </c>
      <c r="BB29" s="22">
        <v>0</v>
      </c>
      <c r="BC29" s="22">
        <v>0</v>
      </c>
      <c r="BD29" s="22">
        <v>1563.3219999999999</v>
      </c>
      <c r="BE29" s="22">
        <v>1308.72</v>
      </c>
      <c r="BF29" s="22">
        <v>1308.72</v>
      </c>
      <c r="BG29" s="22">
        <v>0</v>
      </c>
      <c r="BH29" s="22">
        <v>0</v>
      </c>
      <c r="BI29" s="22">
        <v>0</v>
      </c>
      <c r="BJ29" s="22">
        <v>0</v>
      </c>
      <c r="BK29" s="22">
        <v>0</v>
      </c>
      <c r="BL29" s="22">
        <v>0</v>
      </c>
      <c r="BM29" s="22">
        <v>0</v>
      </c>
      <c r="BN29" s="22">
        <v>0</v>
      </c>
      <c r="BO29" s="22">
        <v>0</v>
      </c>
      <c r="BP29" s="22">
        <v>0</v>
      </c>
      <c r="BQ29" s="22">
        <v>0</v>
      </c>
      <c r="BR29" s="22">
        <v>0</v>
      </c>
      <c r="BS29" s="22">
        <v>0</v>
      </c>
      <c r="BT29" s="22">
        <v>0</v>
      </c>
      <c r="BU29" s="22">
        <v>0</v>
      </c>
      <c r="BV29" s="22">
        <v>0</v>
      </c>
      <c r="BW29" s="22">
        <v>0</v>
      </c>
      <c r="BX29" s="22">
        <v>0</v>
      </c>
      <c r="BY29" s="22">
        <v>0</v>
      </c>
      <c r="BZ29" s="22">
        <v>0</v>
      </c>
      <c r="CA29" s="22">
        <v>0</v>
      </c>
      <c r="CB29" s="22">
        <v>0</v>
      </c>
      <c r="CC29" s="22">
        <v>0</v>
      </c>
      <c r="CD29" s="22">
        <v>0</v>
      </c>
      <c r="CE29" s="22">
        <v>338.62754999999999</v>
      </c>
      <c r="CF29" s="22">
        <v>141.31470999999999</v>
      </c>
      <c r="CG29" s="22">
        <v>141.31470999999999</v>
      </c>
      <c r="CH29" s="22">
        <v>3604.0580299999997</v>
      </c>
      <c r="CI29" s="22">
        <v>3604.0580299999997</v>
      </c>
      <c r="CJ29" s="22">
        <v>2646.9379199999998</v>
      </c>
      <c r="CK29" s="22">
        <v>0</v>
      </c>
      <c r="CL29" s="22">
        <v>0</v>
      </c>
      <c r="CM29" s="22">
        <v>0</v>
      </c>
      <c r="CN29" s="22">
        <v>14.093249999999999</v>
      </c>
      <c r="CO29" s="22">
        <v>4.3899499999999998</v>
      </c>
      <c r="CP29" s="22">
        <v>4.3899499999999998</v>
      </c>
      <c r="CQ29" s="22">
        <v>0</v>
      </c>
      <c r="CR29" s="22">
        <v>0</v>
      </c>
      <c r="CS29" s="22">
        <v>0</v>
      </c>
      <c r="CT29" s="22">
        <v>0</v>
      </c>
      <c r="CU29" s="22">
        <v>0</v>
      </c>
      <c r="CV29" s="22">
        <v>0</v>
      </c>
      <c r="CW29" s="22">
        <v>0</v>
      </c>
      <c r="CX29" s="22">
        <v>0</v>
      </c>
      <c r="CY29" s="22">
        <v>0</v>
      </c>
      <c r="CZ29" s="22">
        <v>0</v>
      </c>
      <c r="DA29" s="22">
        <v>0</v>
      </c>
      <c r="DB29" s="22">
        <v>0</v>
      </c>
      <c r="DC29" s="22">
        <v>0</v>
      </c>
      <c r="DD29" s="22">
        <v>0</v>
      </c>
      <c r="DE29" s="22">
        <v>0</v>
      </c>
      <c r="DF29" s="22">
        <v>0</v>
      </c>
      <c r="DG29" s="22">
        <v>0</v>
      </c>
      <c r="DH29" s="22">
        <v>0</v>
      </c>
      <c r="DI29" s="22">
        <v>0</v>
      </c>
      <c r="DJ29" s="22">
        <v>0</v>
      </c>
      <c r="DK29" s="22">
        <v>0</v>
      </c>
      <c r="DL29" s="22">
        <v>0</v>
      </c>
      <c r="DM29" s="22">
        <v>0</v>
      </c>
      <c r="DN29" s="22">
        <v>0</v>
      </c>
      <c r="DO29" s="22">
        <v>0</v>
      </c>
      <c r="DP29" s="22">
        <v>0</v>
      </c>
      <c r="DQ29" s="22">
        <v>0</v>
      </c>
      <c r="DR29" s="22">
        <v>0</v>
      </c>
      <c r="DS29" s="22">
        <v>624.20899999999995</v>
      </c>
      <c r="DT29" s="22">
        <v>624.20899999999995</v>
      </c>
      <c r="DU29" s="22">
        <v>0</v>
      </c>
      <c r="DV29" s="22">
        <v>0</v>
      </c>
      <c r="DW29" s="22">
        <v>0</v>
      </c>
      <c r="DX29" s="22">
        <v>0</v>
      </c>
      <c r="DY29" s="22">
        <v>0</v>
      </c>
      <c r="DZ29" s="22">
        <v>0</v>
      </c>
      <c r="EA29" s="22">
        <v>0</v>
      </c>
      <c r="EB29" s="22">
        <v>0</v>
      </c>
      <c r="EC29" s="22">
        <v>0</v>
      </c>
      <c r="ED29" s="22">
        <v>0</v>
      </c>
      <c r="EE29" s="22">
        <v>0</v>
      </c>
      <c r="EF29" s="22">
        <v>0</v>
      </c>
      <c r="EG29" s="22">
        <v>0</v>
      </c>
      <c r="EH29" s="22">
        <v>0</v>
      </c>
      <c r="EI29" s="22">
        <v>0</v>
      </c>
      <c r="EJ29" s="22">
        <v>0</v>
      </c>
      <c r="EK29" s="22">
        <v>0</v>
      </c>
      <c r="EL29" s="22">
        <v>0</v>
      </c>
      <c r="EM29" s="22">
        <v>0</v>
      </c>
      <c r="EN29" s="22">
        <v>0</v>
      </c>
      <c r="EO29" s="22">
        <v>0</v>
      </c>
      <c r="EP29" s="22">
        <v>0</v>
      </c>
      <c r="EQ29" s="22">
        <v>0</v>
      </c>
      <c r="ER29" s="22">
        <v>0</v>
      </c>
      <c r="ES29" s="22">
        <v>0</v>
      </c>
      <c r="ET29" s="22">
        <v>0</v>
      </c>
      <c r="EU29" s="22">
        <v>0</v>
      </c>
      <c r="EV29" s="22">
        <v>0</v>
      </c>
      <c r="EW29" s="22">
        <v>0</v>
      </c>
      <c r="EX29" s="22">
        <v>0</v>
      </c>
      <c r="EY29" s="22">
        <v>0</v>
      </c>
      <c r="EZ29" s="22">
        <v>0</v>
      </c>
      <c r="FA29" s="22">
        <v>0</v>
      </c>
      <c r="FB29" s="22">
        <v>0</v>
      </c>
      <c r="FC29" s="22">
        <v>0</v>
      </c>
      <c r="FD29" s="22">
        <v>0</v>
      </c>
      <c r="FE29" s="22">
        <v>0</v>
      </c>
      <c r="FF29" s="22">
        <v>0</v>
      </c>
      <c r="FG29" s="22">
        <v>0</v>
      </c>
      <c r="FH29" s="22">
        <v>0</v>
      </c>
      <c r="FI29" s="22">
        <v>0</v>
      </c>
      <c r="FJ29" s="22">
        <v>0</v>
      </c>
      <c r="FK29" s="22">
        <v>0</v>
      </c>
      <c r="FL29" s="22">
        <v>0</v>
      </c>
      <c r="FM29" s="22">
        <v>0</v>
      </c>
      <c r="FN29" s="22">
        <v>0</v>
      </c>
      <c r="FO29" s="22">
        <v>0</v>
      </c>
      <c r="FP29" s="22">
        <v>0</v>
      </c>
      <c r="FQ29" s="22">
        <v>0</v>
      </c>
      <c r="FR29" s="22">
        <v>0</v>
      </c>
      <c r="FS29" s="22">
        <v>0</v>
      </c>
      <c r="FT29" s="22">
        <v>6824.6</v>
      </c>
      <c r="FU29" s="22">
        <v>0</v>
      </c>
      <c r="FV29" s="22">
        <v>0</v>
      </c>
      <c r="FW29" s="22">
        <v>0</v>
      </c>
      <c r="FX29" s="22">
        <v>0</v>
      </c>
      <c r="FY29" s="22">
        <v>0</v>
      </c>
      <c r="FZ29" s="22">
        <v>0</v>
      </c>
      <c r="GA29" s="22">
        <v>0</v>
      </c>
      <c r="GB29" s="22">
        <v>0</v>
      </c>
      <c r="GC29" s="22">
        <v>0</v>
      </c>
      <c r="GD29" s="22">
        <v>0</v>
      </c>
      <c r="GE29" s="22">
        <v>0</v>
      </c>
      <c r="GF29" s="22">
        <v>0</v>
      </c>
      <c r="GG29" s="22">
        <v>9706.3837199999998</v>
      </c>
      <c r="GH29" s="22">
        <v>0</v>
      </c>
      <c r="GI29" s="22">
        <v>0</v>
      </c>
      <c r="GJ29" s="22">
        <v>0</v>
      </c>
      <c r="GK29" s="22">
        <v>0</v>
      </c>
      <c r="GL29" s="22">
        <v>0</v>
      </c>
      <c r="GM29" s="22">
        <v>0</v>
      </c>
      <c r="GN29" s="22">
        <v>0</v>
      </c>
      <c r="GO29" s="22">
        <v>0</v>
      </c>
      <c r="GP29" s="22">
        <v>0</v>
      </c>
      <c r="GQ29" s="22">
        <v>0</v>
      </c>
      <c r="GR29" s="22">
        <v>5405.31</v>
      </c>
      <c r="GS29" s="22">
        <v>6306.8755099999998</v>
      </c>
      <c r="GT29" s="22">
        <v>6306.8753499999993</v>
      </c>
      <c r="GU29" s="22">
        <v>0</v>
      </c>
      <c r="GV29" s="22">
        <v>200</v>
      </c>
      <c r="GW29" s="22">
        <v>200</v>
      </c>
      <c r="GX29" s="22">
        <v>0</v>
      </c>
      <c r="GY29" s="22">
        <v>0</v>
      </c>
      <c r="GZ29" s="22">
        <v>0</v>
      </c>
      <c r="HA29" s="22">
        <v>0</v>
      </c>
      <c r="HB29" s="22">
        <v>0</v>
      </c>
      <c r="HC29" s="22">
        <v>0</v>
      </c>
    </row>
    <row r="30" spans="1:211" s="7" customFormat="1" x14ac:dyDescent="0.2">
      <c r="A30" s="20" t="s">
        <v>158</v>
      </c>
      <c r="B30" s="21">
        <f t="shared" si="15"/>
        <v>3296.0320999999999</v>
      </c>
      <c r="C30" s="21">
        <f t="shared" si="15"/>
        <v>7963.0674099999997</v>
      </c>
      <c r="D30" s="21">
        <f t="shared" si="15"/>
        <v>7963.0671999999995</v>
      </c>
      <c r="E30" s="22">
        <v>0</v>
      </c>
      <c r="F30" s="22">
        <v>0</v>
      </c>
      <c r="G30" s="22">
        <v>0</v>
      </c>
      <c r="H30" s="22">
        <v>0</v>
      </c>
      <c r="I30" s="22">
        <v>0</v>
      </c>
      <c r="J30" s="22">
        <v>0</v>
      </c>
      <c r="K30" s="22">
        <v>0</v>
      </c>
      <c r="L30" s="22">
        <v>0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0</v>
      </c>
      <c r="AF30" s="22">
        <v>0</v>
      </c>
      <c r="AG30" s="22">
        <v>0</v>
      </c>
      <c r="AH30" s="22">
        <v>0</v>
      </c>
      <c r="AI30" s="22">
        <v>0</v>
      </c>
      <c r="AJ30" s="22">
        <v>69.032359999999997</v>
      </c>
      <c r="AK30" s="22">
        <v>69.032359999999997</v>
      </c>
      <c r="AL30" s="22">
        <v>0</v>
      </c>
      <c r="AM30" s="22">
        <v>0</v>
      </c>
      <c r="AN30" s="22">
        <v>0</v>
      </c>
      <c r="AO30" s="22">
        <v>0</v>
      </c>
      <c r="AP30" s="22">
        <v>0</v>
      </c>
      <c r="AQ30" s="22">
        <v>0</v>
      </c>
      <c r="AR30" s="22">
        <v>0</v>
      </c>
      <c r="AS30" s="22">
        <v>0</v>
      </c>
      <c r="AT30" s="22">
        <v>0</v>
      </c>
      <c r="AU30" s="22">
        <v>0</v>
      </c>
      <c r="AV30" s="22">
        <v>0</v>
      </c>
      <c r="AW30" s="22">
        <v>0</v>
      </c>
      <c r="AX30" s="22">
        <v>0</v>
      </c>
      <c r="AY30" s="22">
        <v>0</v>
      </c>
      <c r="AZ30" s="22">
        <v>0</v>
      </c>
      <c r="BA30" s="22">
        <v>0</v>
      </c>
      <c r="BB30" s="22">
        <v>0</v>
      </c>
      <c r="BC30" s="22">
        <v>0</v>
      </c>
      <c r="BD30" s="22">
        <v>0</v>
      </c>
      <c r="BE30" s="22">
        <v>0</v>
      </c>
      <c r="BF30" s="22">
        <v>0</v>
      </c>
      <c r="BG30" s="22">
        <v>0</v>
      </c>
      <c r="BH30" s="22">
        <v>0</v>
      </c>
      <c r="BI30" s="22">
        <v>0</v>
      </c>
      <c r="BJ30" s="22">
        <v>0</v>
      </c>
      <c r="BK30" s="22">
        <v>0</v>
      </c>
      <c r="BL30" s="22">
        <v>0</v>
      </c>
      <c r="BM30" s="22">
        <v>0</v>
      </c>
      <c r="BN30" s="22">
        <v>0</v>
      </c>
      <c r="BO30" s="22">
        <v>0</v>
      </c>
      <c r="BP30" s="22">
        <v>0</v>
      </c>
      <c r="BQ30" s="22">
        <v>0</v>
      </c>
      <c r="BR30" s="22">
        <v>0</v>
      </c>
      <c r="BS30" s="22">
        <v>0</v>
      </c>
      <c r="BT30" s="22">
        <v>0</v>
      </c>
      <c r="BU30" s="22">
        <v>0</v>
      </c>
      <c r="BV30" s="22">
        <v>0</v>
      </c>
      <c r="BW30" s="22">
        <v>0</v>
      </c>
      <c r="BX30" s="22">
        <v>0</v>
      </c>
      <c r="BY30" s="22">
        <v>0</v>
      </c>
      <c r="BZ30" s="22">
        <v>0</v>
      </c>
      <c r="CA30" s="22">
        <v>0</v>
      </c>
      <c r="CB30" s="22">
        <v>0</v>
      </c>
      <c r="CC30" s="22">
        <v>0</v>
      </c>
      <c r="CD30" s="22">
        <v>0</v>
      </c>
      <c r="CE30" s="22">
        <v>103.54608</v>
      </c>
      <c r="CF30" s="22">
        <v>34.513719999999999</v>
      </c>
      <c r="CG30" s="22">
        <v>34.513719999999999</v>
      </c>
      <c r="CH30" s="22">
        <v>1837.4227700000001</v>
      </c>
      <c r="CI30" s="22">
        <v>0</v>
      </c>
      <c r="CJ30" s="22">
        <v>0</v>
      </c>
      <c r="CK30" s="22">
        <v>0</v>
      </c>
      <c r="CL30" s="22">
        <v>0</v>
      </c>
      <c r="CM30" s="22">
        <v>0</v>
      </c>
      <c r="CN30" s="22">
        <v>14.093249999999999</v>
      </c>
      <c r="CO30" s="22">
        <v>4.3899499999999998</v>
      </c>
      <c r="CP30" s="22">
        <v>4.3897399999999998</v>
      </c>
      <c r="CQ30" s="22">
        <v>0</v>
      </c>
      <c r="CR30" s="22">
        <v>0</v>
      </c>
      <c r="CS30" s="22">
        <v>0</v>
      </c>
      <c r="CT30" s="22">
        <v>0</v>
      </c>
      <c r="CU30" s="22">
        <v>0</v>
      </c>
      <c r="CV30" s="22">
        <v>0</v>
      </c>
      <c r="CW30" s="22">
        <v>0</v>
      </c>
      <c r="CX30" s="22">
        <v>0</v>
      </c>
      <c r="CY30" s="22">
        <v>0</v>
      </c>
      <c r="CZ30" s="22">
        <v>0</v>
      </c>
      <c r="DA30" s="22">
        <v>0</v>
      </c>
      <c r="DB30" s="22">
        <v>0</v>
      </c>
      <c r="DC30" s="22">
        <v>0</v>
      </c>
      <c r="DD30" s="22">
        <v>0</v>
      </c>
      <c r="DE30" s="22">
        <v>0</v>
      </c>
      <c r="DF30" s="22">
        <v>0</v>
      </c>
      <c r="DG30" s="22">
        <v>189.34739999999999</v>
      </c>
      <c r="DH30" s="22">
        <v>189.34739999999999</v>
      </c>
      <c r="DI30" s="22">
        <v>0</v>
      </c>
      <c r="DJ30" s="22">
        <v>0</v>
      </c>
      <c r="DK30" s="22">
        <v>0</v>
      </c>
      <c r="DL30" s="22">
        <v>0</v>
      </c>
      <c r="DM30" s="22">
        <v>0</v>
      </c>
      <c r="DN30" s="22">
        <v>0</v>
      </c>
      <c r="DO30" s="22">
        <v>0</v>
      </c>
      <c r="DP30" s="22">
        <v>0</v>
      </c>
      <c r="DQ30" s="22">
        <v>0</v>
      </c>
      <c r="DR30" s="22">
        <v>0</v>
      </c>
      <c r="DS30" s="22">
        <v>999.96991000000003</v>
      </c>
      <c r="DT30" s="22">
        <v>999.96991000000003</v>
      </c>
      <c r="DU30" s="22">
        <v>0</v>
      </c>
      <c r="DV30" s="22">
        <v>0</v>
      </c>
      <c r="DW30" s="22">
        <v>0</v>
      </c>
      <c r="DX30" s="22">
        <v>0</v>
      </c>
      <c r="DY30" s="22">
        <v>0</v>
      </c>
      <c r="DZ30" s="22">
        <v>0</v>
      </c>
      <c r="EA30" s="22">
        <v>0</v>
      </c>
      <c r="EB30" s="22">
        <v>0</v>
      </c>
      <c r="EC30" s="22">
        <v>0</v>
      </c>
      <c r="ED30" s="22">
        <v>0</v>
      </c>
      <c r="EE30" s="22">
        <v>0</v>
      </c>
      <c r="EF30" s="22">
        <v>0</v>
      </c>
      <c r="EG30" s="22">
        <v>0</v>
      </c>
      <c r="EH30" s="22">
        <v>0</v>
      </c>
      <c r="EI30" s="22">
        <v>0</v>
      </c>
      <c r="EJ30" s="22">
        <v>0</v>
      </c>
      <c r="EK30" s="22">
        <v>0</v>
      </c>
      <c r="EL30" s="22">
        <v>0</v>
      </c>
      <c r="EM30" s="22">
        <v>0</v>
      </c>
      <c r="EN30" s="22">
        <v>0</v>
      </c>
      <c r="EO30" s="22">
        <v>0</v>
      </c>
      <c r="EP30" s="22">
        <v>0</v>
      </c>
      <c r="EQ30" s="22">
        <v>0</v>
      </c>
      <c r="ER30" s="22">
        <v>0</v>
      </c>
      <c r="ES30" s="22">
        <v>0</v>
      </c>
      <c r="ET30" s="22">
        <v>0</v>
      </c>
      <c r="EU30" s="22">
        <v>0</v>
      </c>
      <c r="EV30" s="22">
        <v>0</v>
      </c>
      <c r="EW30" s="22">
        <v>0</v>
      </c>
      <c r="EX30" s="22">
        <v>0</v>
      </c>
      <c r="EY30" s="22">
        <v>0</v>
      </c>
      <c r="EZ30" s="22">
        <v>0</v>
      </c>
      <c r="FA30" s="22">
        <v>0</v>
      </c>
      <c r="FB30" s="22">
        <v>0</v>
      </c>
      <c r="FC30" s="22">
        <v>0</v>
      </c>
      <c r="FD30" s="22">
        <v>0</v>
      </c>
      <c r="FE30" s="22">
        <v>0</v>
      </c>
      <c r="FF30" s="22">
        <v>0</v>
      </c>
      <c r="FG30" s="22">
        <v>0</v>
      </c>
      <c r="FH30" s="22">
        <v>0</v>
      </c>
      <c r="FI30" s="22">
        <v>0</v>
      </c>
      <c r="FJ30" s="22">
        <v>0</v>
      </c>
      <c r="FK30" s="22">
        <v>0</v>
      </c>
      <c r="FL30" s="22">
        <v>5324.8440700000001</v>
      </c>
      <c r="FM30" s="22">
        <v>5324.8440700000001</v>
      </c>
      <c r="FN30" s="22">
        <v>0</v>
      </c>
      <c r="FO30" s="22">
        <v>0</v>
      </c>
      <c r="FP30" s="22">
        <v>0</v>
      </c>
      <c r="FQ30" s="22">
        <v>0</v>
      </c>
      <c r="FR30" s="22">
        <v>0</v>
      </c>
      <c r="FS30" s="22">
        <v>0</v>
      </c>
      <c r="FT30" s="22">
        <v>643.20000000000005</v>
      </c>
      <c r="FU30" s="22">
        <v>0</v>
      </c>
      <c r="FV30" s="22">
        <v>0</v>
      </c>
      <c r="FW30" s="22">
        <v>0</v>
      </c>
      <c r="FX30" s="22">
        <v>0</v>
      </c>
      <c r="FY30" s="22">
        <v>0</v>
      </c>
      <c r="FZ30" s="22">
        <v>0</v>
      </c>
      <c r="GA30" s="22">
        <v>0</v>
      </c>
      <c r="GB30" s="22">
        <v>0</v>
      </c>
      <c r="GC30" s="22">
        <v>0</v>
      </c>
      <c r="GD30" s="22">
        <v>0</v>
      </c>
      <c r="GE30" s="22">
        <v>0</v>
      </c>
      <c r="GF30" s="22">
        <v>0</v>
      </c>
      <c r="GG30" s="22">
        <v>643.20000000000005</v>
      </c>
      <c r="GH30" s="22">
        <v>643.20000000000005</v>
      </c>
      <c r="GI30" s="22">
        <v>0</v>
      </c>
      <c r="GJ30" s="22">
        <v>0</v>
      </c>
      <c r="GK30" s="22">
        <v>0</v>
      </c>
      <c r="GL30" s="22">
        <v>0</v>
      </c>
      <c r="GM30" s="22">
        <v>0</v>
      </c>
      <c r="GN30" s="22">
        <v>0</v>
      </c>
      <c r="GO30" s="22">
        <v>0</v>
      </c>
      <c r="GP30" s="22">
        <v>0</v>
      </c>
      <c r="GQ30" s="22">
        <v>0</v>
      </c>
      <c r="GR30" s="22">
        <v>697.77</v>
      </c>
      <c r="GS30" s="22">
        <v>697.77</v>
      </c>
      <c r="GT30" s="22">
        <v>697.77</v>
      </c>
      <c r="GU30" s="22">
        <v>0</v>
      </c>
      <c r="GV30" s="22">
        <v>0</v>
      </c>
      <c r="GW30" s="22">
        <v>0</v>
      </c>
      <c r="GX30" s="22">
        <v>0</v>
      </c>
      <c r="GY30" s="22">
        <v>0</v>
      </c>
      <c r="GZ30" s="22">
        <v>0</v>
      </c>
      <c r="HA30" s="22">
        <v>0</v>
      </c>
      <c r="HB30" s="22">
        <v>0</v>
      </c>
      <c r="HC30" s="22">
        <v>0</v>
      </c>
    </row>
    <row r="31" spans="1:211" s="7" customFormat="1" x14ac:dyDescent="0.2">
      <c r="A31" s="20" t="s">
        <v>159</v>
      </c>
      <c r="B31" s="21">
        <f t="shared" si="15"/>
        <v>15410.599259999999</v>
      </c>
      <c r="C31" s="21">
        <f t="shared" si="15"/>
        <v>32224.954880000001</v>
      </c>
      <c r="D31" s="21">
        <f t="shared" si="15"/>
        <v>32070.984420000001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191.74026000000001</v>
      </c>
      <c r="AK31" s="22">
        <v>169.93460000000002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22">
        <v>0</v>
      </c>
      <c r="AV31" s="22">
        <v>0</v>
      </c>
      <c r="AW31" s="22">
        <v>0</v>
      </c>
      <c r="AX31" s="22">
        <v>0</v>
      </c>
      <c r="AY31" s="22">
        <v>0</v>
      </c>
      <c r="AZ31" s="22">
        <v>0</v>
      </c>
      <c r="BA31" s="22">
        <v>4636.8999999999996</v>
      </c>
      <c r="BB31" s="22">
        <v>0</v>
      </c>
      <c r="BC31" s="22">
        <v>0</v>
      </c>
      <c r="BD31" s="22">
        <v>0</v>
      </c>
      <c r="BE31" s="22">
        <v>0</v>
      </c>
      <c r="BF31" s="22">
        <v>0</v>
      </c>
      <c r="BG31" s="22">
        <v>0</v>
      </c>
      <c r="BH31" s="22">
        <v>0</v>
      </c>
      <c r="BI31" s="22">
        <v>0</v>
      </c>
      <c r="BJ31" s="22">
        <v>0</v>
      </c>
      <c r="BK31" s="22">
        <v>0</v>
      </c>
      <c r="BL31" s="22">
        <v>0</v>
      </c>
      <c r="BM31" s="22">
        <v>0</v>
      </c>
      <c r="BN31" s="22">
        <v>0</v>
      </c>
      <c r="BO31" s="22">
        <v>0</v>
      </c>
      <c r="BP31" s="22">
        <v>0</v>
      </c>
      <c r="BQ31" s="22">
        <v>0</v>
      </c>
      <c r="BR31" s="22">
        <v>0</v>
      </c>
      <c r="BS31" s="22">
        <v>0</v>
      </c>
      <c r="BT31" s="22">
        <v>0</v>
      </c>
      <c r="BU31" s="22">
        <v>0</v>
      </c>
      <c r="BV31" s="22">
        <v>0</v>
      </c>
      <c r="BW31" s="22">
        <v>0</v>
      </c>
      <c r="BX31" s="22">
        <v>0</v>
      </c>
      <c r="BY31" s="22">
        <v>0</v>
      </c>
      <c r="BZ31" s="22">
        <v>0</v>
      </c>
      <c r="CA31" s="22">
        <v>0</v>
      </c>
      <c r="CB31" s="22">
        <v>0</v>
      </c>
      <c r="CC31" s="22">
        <v>0</v>
      </c>
      <c r="CD31" s="22">
        <v>0</v>
      </c>
      <c r="CE31" s="22">
        <v>329.48149000000001</v>
      </c>
      <c r="CF31" s="22">
        <v>137.74123</v>
      </c>
      <c r="CG31" s="22">
        <v>137.74123</v>
      </c>
      <c r="CH31" s="22">
        <v>3537.8636099999999</v>
      </c>
      <c r="CI31" s="22">
        <v>4472.9125100000001</v>
      </c>
      <c r="CJ31" s="22">
        <v>4423.2869000000001</v>
      </c>
      <c r="CK31" s="22">
        <v>0</v>
      </c>
      <c r="CL31" s="22">
        <v>0</v>
      </c>
      <c r="CM31" s="22">
        <v>0</v>
      </c>
      <c r="CN31" s="22">
        <v>14.093249999999999</v>
      </c>
      <c r="CO31" s="22">
        <v>4.3899499999999998</v>
      </c>
      <c r="CP31" s="22">
        <v>4.3897399999999998</v>
      </c>
      <c r="CQ31" s="22">
        <v>0</v>
      </c>
      <c r="CR31" s="22">
        <v>0</v>
      </c>
      <c r="CS31" s="22">
        <v>0</v>
      </c>
      <c r="CT31" s="22">
        <v>0</v>
      </c>
      <c r="CU31" s="22">
        <v>4519.625</v>
      </c>
      <c r="CV31" s="22">
        <v>4519.6141100000004</v>
      </c>
      <c r="CW31" s="22">
        <v>0</v>
      </c>
      <c r="CX31" s="22">
        <v>662.40438000000006</v>
      </c>
      <c r="CY31" s="22">
        <v>662.40438000000006</v>
      </c>
      <c r="CZ31" s="22">
        <v>0</v>
      </c>
      <c r="DA31" s="22">
        <v>0</v>
      </c>
      <c r="DB31" s="22">
        <v>0</v>
      </c>
      <c r="DC31" s="22">
        <v>0</v>
      </c>
      <c r="DD31" s="22">
        <v>0</v>
      </c>
      <c r="DE31" s="22">
        <v>0</v>
      </c>
      <c r="DF31" s="22">
        <v>0</v>
      </c>
      <c r="DG31" s="22">
        <v>0</v>
      </c>
      <c r="DH31" s="22">
        <v>0</v>
      </c>
      <c r="DI31" s="22">
        <v>0</v>
      </c>
      <c r="DJ31" s="22">
        <v>0</v>
      </c>
      <c r="DK31" s="22">
        <v>0</v>
      </c>
      <c r="DL31" s="22">
        <v>0</v>
      </c>
      <c r="DM31" s="22">
        <v>0</v>
      </c>
      <c r="DN31" s="22">
        <v>0</v>
      </c>
      <c r="DO31" s="22">
        <v>0</v>
      </c>
      <c r="DP31" s="22">
        <v>0</v>
      </c>
      <c r="DQ31" s="22">
        <v>0</v>
      </c>
      <c r="DR31" s="22">
        <v>0</v>
      </c>
      <c r="DS31" s="22">
        <v>969.05439999999999</v>
      </c>
      <c r="DT31" s="22">
        <v>955.49456000000009</v>
      </c>
      <c r="DU31" s="22">
        <v>0</v>
      </c>
      <c r="DV31" s="22">
        <v>0</v>
      </c>
      <c r="DW31" s="22">
        <v>0</v>
      </c>
      <c r="DX31" s="22">
        <v>0</v>
      </c>
      <c r="DY31" s="22">
        <v>0</v>
      </c>
      <c r="DZ31" s="22">
        <v>0</v>
      </c>
      <c r="EA31" s="22">
        <v>0</v>
      </c>
      <c r="EB31" s="22">
        <v>0</v>
      </c>
      <c r="EC31" s="22">
        <v>0</v>
      </c>
      <c r="ED31" s="22">
        <v>0</v>
      </c>
      <c r="EE31" s="22">
        <v>0</v>
      </c>
      <c r="EF31" s="22">
        <v>0</v>
      </c>
      <c r="EG31" s="22">
        <v>0</v>
      </c>
      <c r="EH31" s="22">
        <v>0</v>
      </c>
      <c r="EI31" s="22">
        <v>0</v>
      </c>
      <c r="EJ31" s="22">
        <v>0</v>
      </c>
      <c r="EK31" s="22">
        <v>0</v>
      </c>
      <c r="EL31" s="22">
        <v>0</v>
      </c>
      <c r="EM31" s="22">
        <v>0</v>
      </c>
      <c r="EN31" s="22">
        <v>0</v>
      </c>
      <c r="EO31" s="22">
        <v>0</v>
      </c>
      <c r="EP31" s="22">
        <v>0</v>
      </c>
      <c r="EQ31" s="22">
        <v>0</v>
      </c>
      <c r="ER31" s="22">
        <v>0</v>
      </c>
      <c r="ES31" s="22">
        <v>0</v>
      </c>
      <c r="ET31" s="22">
        <v>0</v>
      </c>
      <c r="EU31" s="22">
        <v>0</v>
      </c>
      <c r="EV31" s="22">
        <v>0</v>
      </c>
      <c r="EW31" s="22">
        <v>0</v>
      </c>
      <c r="EX31" s="22">
        <v>0</v>
      </c>
      <c r="EY31" s="22">
        <v>0</v>
      </c>
      <c r="EZ31" s="22">
        <v>0</v>
      </c>
      <c r="FA31" s="22">
        <v>0</v>
      </c>
      <c r="FB31" s="22">
        <v>0</v>
      </c>
      <c r="FC31" s="22">
        <v>0</v>
      </c>
      <c r="FD31" s="22">
        <v>0</v>
      </c>
      <c r="FE31" s="22">
        <v>0</v>
      </c>
      <c r="FF31" s="22">
        <v>0</v>
      </c>
      <c r="FG31" s="22">
        <v>0</v>
      </c>
      <c r="FH31" s="22">
        <v>0</v>
      </c>
      <c r="FI31" s="22">
        <v>0</v>
      </c>
      <c r="FJ31" s="22">
        <v>0</v>
      </c>
      <c r="FK31" s="22">
        <v>0</v>
      </c>
      <c r="FL31" s="22">
        <v>14374.82624</v>
      </c>
      <c r="FM31" s="22">
        <v>14305.85799</v>
      </c>
      <c r="FN31" s="22">
        <v>0</v>
      </c>
      <c r="FO31" s="22">
        <v>0</v>
      </c>
      <c r="FP31" s="22">
        <v>0</v>
      </c>
      <c r="FQ31" s="22">
        <v>4153.6309099999999</v>
      </c>
      <c r="FR31" s="22">
        <f>8307.26182/2</f>
        <v>4153.6309099999999</v>
      </c>
      <c r="FS31" s="22">
        <f>8307.26182/2</f>
        <v>4153.6309099999999</v>
      </c>
      <c r="FT31" s="22">
        <v>0</v>
      </c>
      <c r="FU31" s="22">
        <v>0</v>
      </c>
      <c r="FV31" s="22">
        <v>0</v>
      </c>
      <c r="FW31" s="22">
        <v>0</v>
      </c>
      <c r="FX31" s="22">
        <v>0</v>
      </c>
      <c r="FY31" s="22">
        <v>0</v>
      </c>
      <c r="FZ31" s="22">
        <v>0</v>
      </c>
      <c r="GA31" s="22">
        <v>0</v>
      </c>
      <c r="GB31" s="22">
        <v>0</v>
      </c>
      <c r="GC31" s="22">
        <v>0</v>
      </c>
      <c r="GD31" s="22">
        <v>0</v>
      </c>
      <c r="GE31" s="22">
        <v>0</v>
      </c>
      <c r="GF31" s="22">
        <v>0</v>
      </c>
      <c r="GG31" s="22">
        <v>0</v>
      </c>
      <c r="GH31" s="22">
        <v>0</v>
      </c>
      <c r="GI31" s="22">
        <v>0</v>
      </c>
      <c r="GJ31" s="22">
        <v>0</v>
      </c>
      <c r="GK31" s="22">
        <v>0</v>
      </c>
      <c r="GL31" s="22">
        <v>0</v>
      </c>
      <c r="GM31" s="22">
        <v>0</v>
      </c>
      <c r="GN31" s="22">
        <v>0</v>
      </c>
      <c r="GO31" s="22">
        <v>0</v>
      </c>
      <c r="GP31" s="22">
        <v>0</v>
      </c>
      <c r="GQ31" s="22">
        <v>0</v>
      </c>
      <c r="GR31" s="22">
        <v>2738.63</v>
      </c>
      <c r="GS31" s="22">
        <v>2738.63</v>
      </c>
      <c r="GT31" s="22">
        <v>2738.63</v>
      </c>
      <c r="GU31" s="22">
        <v>0</v>
      </c>
      <c r="GV31" s="22">
        <v>0</v>
      </c>
      <c r="GW31" s="22">
        <v>0</v>
      </c>
      <c r="GX31" s="22">
        <v>0</v>
      </c>
      <c r="GY31" s="22">
        <v>0</v>
      </c>
      <c r="GZ31" s="22">
        <v>0</v>
      </c>
      <c r="HA31" s="22">
        <v>0</v>
      </c>
      <c r="HB31" s="22">
        <v>0</v>
      </c>
      <c r="HC31" s="22">
        <v>0</v>
      </c>
    </row>
    <row r="32" spans="1:211" s="7" customFormat="1" x14ac:dyDescent="0.2">
      <c r="A32" s="20" t="s">
        <v>160</v>
      </c>
      <c r="B32" s="21">
        <f t="shared" si="15"/>
        <v>6170.9795599999998</v>
      </c>
      <c r="C32" s="21">
        <f t="shared" si="15"/>
        <v>53881.46310999999</v>
      </c>
      <c r="D32" s="21">
        <f t="shared" si="15"/>
        <v>23816.73674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0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0</v>
      </c>
      <c r="AF32" s="22">
        <v>0</v>
      </c>
      <c r="AG32" s="22">
        <v>0</v>
      </c>
      <c r="AH32" s="22">
        <v>0</v>
      </c>
      <c r="AI32" s="22">
        <v>0</v>
      </c>
      <c r="AJ32" s="22">
        <v>127.90088</v>
      </c>
      <c r="AK32" s="22">
        <v>124.33163</v>
      </c>
      <c r="AL32" s="22">
        <v>0</v>
      </c>
      <c r="AM32" s="22">
        <v>0</v>
      </c>
      <c r="AN32" s="22">
        <v>0</v>
      </c>
      <c r="AO32" s="22">
        <v>0</v>
      </c>
      <c r="AP32" s="22">
        <v>0</v>
      </c>
      <c r="AQ32" s="22">
        <v>0</v>
      </c>
      <c r="AR32" s="22">
        <v>0</v>
      </c>
      <c r="AS32" s="22">
        <v>0</v>
      </c>
      <c r="AT32" s="22">
        <v>0</v>
      </c>
      <c r="AU32" s="22">
        <v>0</v>
      </c>
      <c r="AV32" s="22">
        <v>0</v>
      </c>
      <c r="AW32" s="22">
        <v>0</v>
      </c>
      <c r="AX32" s="22">
        <v>0</v>
      </c>
      <c r="AY32" s="22">
        <v>0</v>
      </c>
      <c r="AZ32" s="22">
        <v>0</v>
      </c>
      <c r="BA32" s="22">
        <v>0</v>
      </c>
      <c r="BB32" s="22">
        <v>0</v>
      </c>
      <c r="BC32" s="22">
        <v>0</v>
      </c>
      <c r="BD32" s="22">
        <v>0</v>
      </c>
      <c r="BE32" s="22">
        <v>0</v>
      </c>
      <c r="BF32" s="22">
        <v>0</v>
      </c>
      <c r="BG32" s="22">
        <v>0</v>
      </c>
      <c r="BH32" s="22">
        <v>0</v>
      </c>
      <c r="BI32" s="22">
        <v>0</v>
      </c>
      <c r="BJ32" s="22">
        <v>0</v>
      </c>
      <c r="BK32" s="22">
        <v>0</v>
      </c>
      <c r="BL32" s="22">
        <v>0</v>
      </c>
      <c r="BM32" s="22">
        <v>0</v>
      </c>
      <c r="BN32" s="22">
        <v>0</v>
      </c>
      <c r="BO32" s="22">
        <v>0</v>
      </c>
      <c r="BP32" s="22">
        <v>0</v>
      </c>
      <c r="BQ32" s="22">
        <v>0</v>
      </c>
      <c r="BR32" s="22">
        <v>0</v>
      </c>
      <c r="BS32" s="22">
        <v>0</v>
      </c>
      <c r="BT32" s="22">
        <v>0</v>
      </c>
      <c r="BU32" s="22">
        <v>0</v>
      </c>
      <c r="BV32" s="22">
        <v>0</v>
      </c>
      <c r="BW32" s="22">
        <v>0</v>
      </c>
      <c r="BX32" s="22">
        <v>0</v>
      </c>
      <c r="BY32" s="22">
        <v>0</v>
      </c>
      <c r="BZ32" s="22">
        <v>0</v>
      </c>
      <c r="CA32" s="22">
        <v>0</v>
      </c>
      <c r="CB32" s="22">
        <v>0</v>
      </c>
      <c r="CC32" s="22">
        <v>0</v>
      </c>
      <c r="CD32" s="22">
        <v>0</v>
      </c>
      <c r="CE32" s="22">
        <v>217.85223000000002</v>
      </c>
      <c r="CF32" s="22">
        <v>89.951350000000005</v>
      </c>
      <c r="CG32" s="22">
        <v>89.951350000000005</v>
      </c>
      <c r="CH32" s="22">
        <v>3187.0140799999999</v>
      </c>
      <c r="CI32" s="22">
        <v>2787.0438100000001</v>
      </c>
      <c r="CJ32" s="22">
        <v>2787.0438100000001</v>
      </c>
      <c r="CK32" s="22">
        <v>0</v>
      </c>
      <c r="CL32" s="22">
        <v>0</v>
      </c>
      <c r="CM32" s="22">
        <v>0</v>
      </c>
      <c r="CN32" s="22">
        <v>14.093249999999999</v>
      </c>
      <c r="CO32" s="22">
        <v>4.3899499999999998</v>
      </c>
      <c r="CP32" s="22">
        <v>4.3899499999999998</v>
      </c>
      <c r="CQ32" s="22">
        <v>0</v>
      </c>
      <c r="CR32" s="22">
        <v>0</v>
      </c>
      <c r="CS32" s="22">
        <v>0</v>
      </c>
      <c r="CT32" s="22">
        <v>0</v>
      </c>
      <c r="CU32" s="22">
        <v>0</v>
      </c>
      <c r="CV32" s="22">
        <v>0</v>
      </c>
      <c r="CW32" s="22">
        <v>0</v>
      </c>
      <c r="CX32" s="22">
        <v>0</v>
      </c>
      <c r="CY32" s="22">
        <v>0</v>
      </c>
      <c r="CZ32" s="22">
        <v>0</v>
      </c>
      <c r="DA32" s="22">
        <v>0</v>
      </c>
      <c r="DB32" s="22">
        <v>0</v>
      </c>
      <c r="DC32" s="22">
        <v>0</v>
      </c>
      <c r="DD32" s="22">
        <v>0</v>
      </c>
      <c r="DE32" s="22">
        <v>0</v>
      </c>
      <c r="DF32" s="22">
        <v>0</v>
      </c>
      <c r="DG32" s="22">
        <v>0</v>
      </c>
      <c r="DH32" s="22">
        <v>0</v>
      </c>
      <c r="DI32" s="22">
        <v>0</v>
      </c>
      <c r="DJ32" s="22">
        <v>0</v>
      </c>
      <c r="DK32" s="22">
        <v>0</v>
      </c>
      <c r="DL32" s="22">
        <v>0</v>
      </c>
      <c r="DM32" s="22">
        <v>0</v>
      </c>
      <c r="DN32" s="22">
        <v>0</v>
      </c>
      <c r="DO32" s="22">
        <v>0</v>
      </c>
      <c r="DP32" s="22">
        <v>0</v>
      </c>
      <c r="DQ32" s="22">
        <v>0</v>
      </c>
      <c r="DR32" s="22">
        <v>0</v>
      </c>
      <c r="DS32" s="22">
        <v>0</v>
      </c>
      <c r="DT32" s="22">
        <v>0</v>
      </c>
      <c r="DU32" s="22">
        <v>0</v>
      </c>
      <c r="DV32" s="22">
        <v>0</v>
      </c>
      <c r="DW32" s="22">
        <v>0</v>
      </c>
      <c r="DX32" s="22">
        <v>0</v>
      </c>
      <c r="DY32" s="22">
        <v>0</v>
      </c>
      <c r="DZ32" s="22">
        <v>0</v>
      </c>
      <c r="EA32" s="22">
        <v>0</v>
      </c>
      <c r="EB32" s="22">
        <v>0</v>
      </c>
      <c r="EC32" s="22">
        <v>0</v>
      </c>
      <c r="ED32" s="22">
        <v>0</v>
      </c>
      <c r="EE32" s="22">
        <v>0</v>
      </c>
      <c r="EF32" s="22">
        <v>0</v>
      </c>
      <c r="EG32" s="22">
        <v>0</v>
      </c>
      <c r="EH32" s="22">
        <v>0</v>
      </c>
      <c r="EI32" s="22">
        <v>0</v>
      </c>
      <c r="EJ32" s="22">
        <v>0</v>
      </c>
      <c r="EK32" s="22">
        <v>0</v>
      </c>
      <c r="EL32" s="22">
        <v>0</v>
      </c>
      <c r="EM32" s="22">
        <v>0</v>
      </c>
      <c r="EN32" s="22">
        <v>0</v>
      </c>
      <c r="EO32" s="22">
        <v>0</v>
      </c>
      <c r="EP32" s="22">
        <v>0</v>
      </c>
      <c r="EQ32" s="22">
        <v>0</v>
      </c>
      <c r="ER32" s="22">
        <v>0</v>
      </c>
      <c r="ES32" s="22">
        <v>0</v>
      </c>
      <c r="ET32" s="22">
        <v>0</v>
      </c>
      <c r="EU32" s="22">
        <v>0</v>
      </c>
      <c r="EV32" s="22">
        <v>0</v>
      </c>
      <c r="EW32" s="22">
        <v>0</v>
      </c>
      <c r="EX32" s="22">
        <v>0</v>
      </c>
      <c r="EY32" s="22">
        <v>0</v>
      </c>
      <c r="EZ32" s="22">
        <v>0</v>
      </c>
      <c r="FA32" s="22">
        <v>0</v>
      </c>
      <c r="FB32" s="22">
        <v>0</v>
      </c>
      <c r="FC32" s="22">
        <v>0</v>
      </c>
      <c r="FD32" s="22">
        <v>0</v>
      </c>
      <c r="FE32" s="22">
        <v>0</v>
      </c>
      <c r="FF32" s="22">
        <v>0</v>
      </c>
      <c r="FG32" s="22">
        <v>0</v>
      </c>
      <c r="FH32" s="22">
        <v>0</v>
      </c>
      <c r="FI32" s="22">
        <v>0</v>
      </c>
      <c r="FJ32" s="22">
        <v>0</v>
      </c>
      <c r="FK32" s="22">
        <v>0</v>
      </c>
      <c r="FL32" s="22">
        <v>18059</v>
      </c>
      <c r="FM32" s="22">
        <v>18059</v>
      </c>
      <c r="FN32" s="22">
        <v>0</v>
      </c>
      <c r="FO32" s="22">
        <v>0</v>
      </c>
      <c r="FP32" s="22">
        <v>0</v>
      </c>
      <c r="FQ32" s="22">
        <v>0</v>
      </c>
      <c r="FR32" s="22">
        <v>0</v>
      </c>
      <c r="FS32" s="22">
        <v>0</v>
      </c>
      <c r="FT32" s="22">
        <v>0</v>
      </c>
      <c r="FU32" s="22">
        <v>0</v>
      </c>
      <c r="FV32" s="22">
        <v>0</v>
      </c>
      <c r="FW32" s="22">
        <v>0</v>
      </c>
      <c r="FX32" s="22">
        <v>0</v>
      </c>
      <c r="FY32" s="22">
        <v>0</v>
      </c>
      <c r="FZ32" s="22">
        <v>0</v>
      </c>
      <c r="GA32" s="22">
        <v>0</v>
      </c>
      <c r="GB32" s="22">
        <v>0</v>
      </c>
      <c r="GC32" s="22">
        <v>0</v>
      </c>
      <c r="GD32" s="22">
        <v>0</v>
      </c>
      <c r="GE32" s="22">
        <v>0</v>
      </c>
      <c r="GF32" s="22">
        <v>0</v>
      </c>
      <c r="GG32" s="22">
        <v>0</v>
      </c>
      <c r="GH32" s="22">
        <v>0</v>
      </c>
      <c r="GI32" s="22">
        <v>0</v>
      </c>
      <c r="GJ32" s="22">
        <v>28014.795409999999</v>
      </c>
      <c r="GK32" s="22">
        <v>0</v>
      </c>
      <c r="GL32" s="22">
        <v>0</v>
      </c>
      <c r="GM32" s="22">
        <v>2046.3617099999999</v>
      </c>
      <c r="GN32" s="22">
        <v>0</v>
      </c>
      <c r="GO32" s="22">
        <v>0</v>
      </c>
      <c r="GP32" s="22">
        <v>0</v>
      </c>
      <c r="GQ32" s="22">
        <v>0</v>
      </c>
      <c r="GR32" s="22">
        <v>2752.02</v>
      </c>
      <c r="GS32" s="22">
        <v>2752.02</v>
      </c>
      <c r="GT32" s="22">
        <v>2752.02</v>
      </c>
      <c r="GU32" s="22">
        <v>0</v>
      </c>
      <c r="GV32" s="22">
        <v>0</v>
      </c>
      <c r="GW32" s="22">
        <v>0</v>
      </c>
      <c r="GX32" s="22">
        <v>0</v>
      </c>
      <c r="GY32" s="22">
        <v>0</v>
      </c>
      <c r="GZ32" s="22">
        <v>0</v>
      </c>
      <c r="HA32" s="22">
        <v>0</v>
      </c>
      <c r="HB32" s="22">
        <v>0</v>
      </c>
      <c r="HC32" s="22">
        <v>0</v>
      </c>
    </row>
    <row r="33" spans="1:211" s="7" customFormat="1" x14ac:dyDescent="0.2">
      <c r="A33" s="20" t="s">
        <v>161</v>
      </c>
      <c r="B33" s="21">
        <f t="shared" si="15"/>
        <v>22748.77261</v>
      </c>
      <c r="C33" s="21">
        <f t="shared" si="15"/>
        <v>56693.824109999994</v>
      </c>
      <c r="D33" s="21">
        <f t="shared" si="15"/>
        <v>40823.675770000002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0</v>
      </c>
      <c r="M33" s="22">
        <v>0</v>
      </c>
      <c r="N33" s="22">
        <v>0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0</v>
      </c>
      <c r="AF33" s="22">
        <v>0</v>
      </c>
      <c r="AG33" s="22">
        <v>0</v>
      </c>
      <c r="AH33" s="22">
        <v>0</v>
      </c>
      <c r="AI33" s="22">
        <v>0</v>
      </c>
      <c r="AJ33" s="22">
        <v>297.22649999999999</v>
      </c>
      <c r="AK33" s="22">
        <v>281.00756999999999</v>
      </c>
      <c r="AL33" s="22">
        <v>0</v>
      </c>
      <c r="AM33" s="22">
        <v>0</v>
      </c>
      <c r="AN33" s="22">
        <v>0</v>
      </c>
      <c r="AO33" s="22">
        <v>0</v>
      </c>
      <c r="AP33" s="22">
        <v>0</v>
      </c>
      <c r="AQ33" s="22">
        <v>0</v>
      </c>
      <c r="AR33" s="22">
        <v>0</v>
      </c>
      <c r="AS33" s="22">
        <v>0</v>
      </c>
      <c r="AT33" s="22">
        <v>0</v>
      </c>
      <c r="AU33" s="22">
        <v>0</v>
      </c>
      <c r="AV33" s="22">
        <v>0</v>
      </c>
      <c r="AW33" s="22">
        <v>0</v>
      </c>
      <c r="AX33" s="22">
        <v>0</v>
      </c>
      <c r="AY33" s="22">
        <v>0</v>
      </c>
      <c r="AZ33" s="22">
        <v>0</v>
      </c>
      <c r="BA33" s="22">
        <v>0</v>
      </c>
      <c r="BB33" s="22">
        <v>0</v>
      </c>
      <c r="BC33" s="22">
        <v>0</v>
      </c>
      <c r="BD33" s="22">
        <v>6253.2879999999996</v>
      </c>
      <c r="BE33" s="22">
        <v>4937.7650000000003</v>
      </c>
      <c r="BF33" s="22">
        <v>4937.7650000000003</v>
      </c>
      <c r="BG33" s="22">
        <v>0</v>
      </c>
      <c r="BH33" s="22">
        <v>15549.4</v>
      </c>
      <c r="BI33" s="22">
        <v>0</v>
      </c>
      <c r="BJ33" s="22">
        <v>0</v>
      </c>
      <c r="BK33" s="22">
        <v>0</v>
      </c>
      <c r="BL33" s="22">
        <v>0</v>
      </c>
      <c r="BM33" s="22">
        <v>0</v>
      </c>
      <c r="BN33" s="22">
        <v>0</v>
      </c>
      <c r="BO33" s="22">
        <v>0</v>
      </c>
      <c r="BP33" s="22">
        <v>0</v>
      </c>
      <c r="BQ33" s="22">
        <v>0</v>
      </c>
      <c r="BR33" s="22">
        <v>0</v>
      </c>
      <c r="BS33" s="22">
        <v>0</v>
      </c>
      <c r="BT33" s="22">
        <v>0</v>
      </c>
      <c r="BU33" s="22">
        <v>0</v>
      </c>
      <c r="BV33" s="22">
        <v>0</v>
      </c>
      <c r="BW33" s="22">
        <v>0</v>
      </c>
      <c r="BX33" s="22">
        <v>0</v>
      </c>
      <c r="BY33" s="22">
        <v>0</v>
      </c>
      <c r="BZ33" s="22">
        <v>0</v>
      </c>
      <c r="CA33" s="22">
        <v>0</v>
      </c>
      <c r="CB33" s="22">
        <v>0</v>
      </c>
      <c r="CC33" s="22">
        <v>0</v>
      </c>
      <c r="CD33" s="22">
        <v>0</v>
      </c>
      <c r="CE33" s="22">
        <v>493.83512999999999</v>
      </c>
      <c r="CF33" s="22">
        <v>196.60863000000001</v>
      </c>
      <c r="CG33" s="22">
        <v>196.60863000000001</v>
      </c>
      <c r="CH33" s="22">
        <v>3696.0362300000002</v>
      </c>
      <c r="CI33" s="22">
        <v>2960.2978499999999</v>
      </c>
      <c r="CJ33" s="22">
        <v>2954.50855</v>
      </c>
      <c r="CK33" s="22">
        <v>0</v>
      </c>
      <c r="CL33" s="22">
        <v>0</v>
      </c>
      <c r="CM33" s="22">
        <v>0</v>
      </c>
      <c r="CN33" s="22">
        <v>14.093249999999999</v>
      </c>
      <c r="CO33" s="22">
        <v>4.3899499999999998</v>
      </c>
      <c r="CP33" s="22">
        <v>4.3899499999999998</v>
      </c>
      <c r="CQ33" s="22">
        <v>0</v>
      </c>
      <c r="CR33" s="22">
        <v>0</v>
      </c>
      <c r="CS33" s="22">
        <v>0</v>
      </c>
      <c r="CT33" s="22">
        <v>0</v>
      </c>
      <c r="CU33" s="22">
        <v>0</v>
      </c>
      <c r="CV33" s="22">
        <v>0</v>
      </c>
      <c r="CW33" s="22">
        <v>0</v>
      </c>
      <c r="CX33" s="22">
        <v>0</v>
      </c>
      <c r="CY33" s="22">
        <v>0</v>
      </c>
      <c r="CZ33" s="22">
        <v>0</v>
      </c>
      <c r="DA33" s="22">
        <v>0</v>
      </c>
      <c r="DB33" s="22">
        <v>0</v>
      </c>
      <c r="DC33" s="22">
        <v>0</v>
      </c>
      <c r="DD33" s="22">
        <v>0</v>
      </c>
      <c r="DE33" s="22">
        <v>0</v>
      </c>
      <c r="DF33" s="22">
        <v>0</v>
      </c>
      <c r="DG33" s="22">
        <v>0</v>
      </c>
      <c r="DH33" s="22">
        <v>0</v>
      </c>
      <c r="DI33" s="22">
        <v>0</v>
      </c>
      <c r="DJ33" s="22">
        <v>0</v>
      </c>
      <c r="DK33" s="22">
        <v>0</v>
      </c>
      <c r="DL33" s="22">
        <v>0</v>
      </c>
      <c r="DM33" s="22">
        <v>0</v>
      </c>
      <c r="DN33" s="22">
        <v>0</v>
      </c>
      <c r="DO33" s="22">
        <v>0</v>
      </c>
      <c r="DP33" s="22">
        <v>0</v>
      </c>
      <c r="DQ33" s="22">
        <v>0</v>
      </c>
      <c r="DR33" s="22">
        <v>0</v>
      </c>
      <c r="DS33" s="22">
        <v>706.54640000000006</v>
      </c>
      <c r="DT33" s="22">
        <v>706.54640000000006</v>
      </c>
      <c r="DU33" s="22">
        <v>0</v>
      </c>
      <c r="DV33" s="22">
        <v>0</v>
      </c>
      <c r="DW33" s="22">
        <v>0</v>
      </c>
      <c r="DX33" s="22">
        <v>0</v>
      </c>
      <c r="DY33" s="22">
        <v>0</v>
      </c>
      <c r="DZ33" s="22">
        <v>0</v>
      </c>
      <c r="EA33" s="22">
        <v>0</v>
      </c>
      <c r="EB33" s="22">
        <v>0</v>
      </c>
      <c r="EC33" s="22">
        <v>0</v>
      </c>
      <c r="ED33" s="22">
        <v>0</v>
      </c>
      <c r="EE33" s="22">
        <v>0</v>
      </c>
      <c r="EF33" s="22">
        <v>0</v>
      </c>
      <c r="EG33" s="22">
        <v>0</v>
      </c>
      <c r="EH33" s="22">
        <v>0</v>
      </c>
      <c r="EI33" s="22">
        <v>0</v>
      </c>
      <c r="EJ33" s="22">
        <v>0</v>
      </c>
      <c r="EK33" s="22">
        <v>0</v>
      </c>
      <c r="EL33" s="22">
        <v>0</v>
      </c>
      <c r="EM33" s="22">
        <v>0</v>
      </c>
      <c r="EN33" s="22">
        <v>0</v>
      </c>
      <c r="EO33" s="22">
        <v>0</v>
      </c>
      <c r="EP33" s="22">
        <v>0</v>
      </c>
      <c r="EQ33" s="22">
        <v>0</v>
      </c>
      <c r="ER33" s="22">
        <v>0</v>
      </c>
      <c r="ES33" s="22">
        <v>0</v>
      </c>
      <c r="ET33" s="22">
        <v>0</v>
      </c>
      <c r="EU33" s="22">
        <v>0</v>
      </c>
      <c r="EV33" s="22">
        <v>0</v>
      </c>
      <c r="EW33" s="22">
        <v>0</v>
      </c>
      <c r="EX33" s="22">
        <v>0</v>
      </c>
      <c r="EY33" s="22">
        <v>0</v>
      </c>
      <c r="EZ33" s="22">
        <v>0</v>
      </c>
      <c r="FA33" s="22">
        <v>0</v>
      </c>
      <c r="FB33" s="22">
        <v>0</v>
      </c>
      <c r="FC33" s="22">
        <v>0</v>
      </c>
      <c r="FD33" s="22">
        <v>0</v>
      </c>
      <c r="FE33" s="22">
        <v>0</v>
      </c>
      <c r="FF33" s="22">
        <v>0</v>
      </c>
      <c r="FG33" s="22">
        <v>0</v>
      </c>
      <c r="FH33" s="22">
        <v>0</v>
      </c>
      <c r="FI33" s="22">
        <v>0</v>
      </c>
      <c r="FJ33" s="22">
        <v>0</v>
      </c>
      <c r="FK33" s="22">
        <v>0</v>
      </c>
      <c r="FL33" s="22">
        <v>19750.069780000002</v>
      </c>
      <c r="FM33" s="22">
        <v>19651.329670000003</v>
      </c>
      <c r="FN33" s="22">
        <v>0</v>
      </c>
      <c r="FO33" s="22">
        <v>0</v>
      </c>
      <c r="FP33" s="22">
        <v>0</v>
      </c>
      <c r="FQ33" s="22">
        <v>0</v>
      </c>
      <c r="FR33" s="22">
        <v>0</v>
      </c>
      <c r="FS33" s="22">
        <v>0</v>
      </c>
      <c r="FT33" s="22">
        <v>4430.6000000000004</v>
      </c>
      <c r="FU33" s="22">
        <v>0</v>
      </c>
      <c r="FV33" s="22">
        <v>0</v>
      </c>
      <c r="FW33" s="22">
        <v>0</v>
      </c>
      <c r="FX33" s="22">
        <v>0</v>
      </c>
      <c r="FY33" s="22">
        <v>0</v>
      </c>
      <c r="FZ33" s="22">
        <v>0</v>
      </c>
      <c r="GA33" s="22">
        <v>0</v>
      </c>
      <c r="GB33" s="22">
        <v>0</v>
      </c>
      <c r="GC33" s="22">
        <v>0</v>
      </c>
      <c r="GD33" s="22">
        <v>0</v>
      </c>
      <c r="GE33" s="22">
        <v>0</v>
      </c>
      <c r="GF33" s="22">
        <v>0</v>
      </c>
      <c r="GG33" s="22">
        <v>4430.6000000000004</v>
      </c>
      <c r="GH33" s="22">
        <v>4430.6000000000004</v>
      </c>
      <c r="GI33" s="22">
        <v>0</v>
      </c>
      <c r="GJ33" s="22">
        <v>0</v>
      </c>
      <c r="GK33" s="22">
        <v>0</v>
      </c>
      <c r="GL33" s="22">
        <v>0</v>
      </c>
      <c r="GM33" s="22">
        <v>0</v>
      </c>
      <c r="GN33" s="22">
        <v>0</v>
      </c>
      <c r="GO33" s="22">
        <v>0</v>
      </c>
      <c r="GP33" s="22">
        <v>0</v>
      </c>
      <c r="GQ33" s="22">
        <v>0</v>
      </c>
      <c r="GR33" s="22">
        <v>7660.92</v>
      </c>
      <c r="GS33" s="22">
        <v>7660.92</v>
      </c>
      <c r="GT33" s="22">
        <v>7660.92</v>
      </c>
      <c r="GU33" s="22">
        <v>200</v>
      </c>
      <c r="GV33" s="22">
        <v>200</v>
      </c>
      <c r="GW33" s="22">
        <v>0</v>
      </c>
      <c r="GX33" s="22">
        <v>0</v>
      </c>
      <c r="GY33" s="22">
        <v>0</v>
      </c>
      <c r="GZ33" s="22">
        <v>0</v>
      </c>
      <c r="HA33" s="22">
        <v>0</v>
      </c>
      <c r="HB33" s="22">
        <v>0</v>
      </c>
      <c r="HC33" s="22">
        <v>0</v>
      </c>
    </row>
    <row r="34" spans="1:211" s="7" customFormat="1" x14ac:dyDescent="0.2">
      <c r="A34" s="20" t="s">
        <v>162</v>
      </c>
      <c r="B34" s="21">
        <f t="shared" si="15"/>
        <v>3355.7169800000001</v>
      </c>
      <c r="C34" s="21">
        <f t="shared" si="15"/>
        <v>7320.6588699999993</v>
      </c>
      <c r="D34" s="21">
        <f t="shared" si="15"/>
        <v>3609.9470600000004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0</v>
      </c>
      <c r="AF34" s="22">
        <v>0</v>
      </c>
      <c r="AG34" s="22">
        <v>0</v>
      </c>
      <c r="AH34" s="22">
        <v>0</v>
      </c>
      <c r="AI34" s="22">
        <v>0</v>
      </c>
      <c r="AJ34" s="22">
        <v>429.71307000000002</v>
      </c>
      <c r="AK34" s="22">
        <v>429.71307000000002</v>
      </c>
      <c r="AL34" s="22">
        <v>0</v>
      </c>
      <c r="AM34" s="22">
        <v>0</v>
      </c>
      <c r="AN34" s="22">
        <v>0</v>
      </c>
      <c r="AO34" s="22">
        <v>0</v>
      </c>
      <c r="AP34" s="22">
        <v>0</v>
      </c>
      <c r="AQ34" s="22">
        <v>0</v>
      </c>
      <c r="AR34" s="22">
        <v>0</v>
      </c>
      <c r="AS34" s="22">
        <v>0</v>
      </c>
      <c r="AT34" s="22">
        <v>0</v>
      </c>
      <c r="AU34" s="22">
        <v>0</v>
      </c>
      <c r="AV34" s="22">
        <v>0</v>
      </c>
      <c r="AW34" s="22">
        <v>0</v>
      </c>
      <c r="AX34" s="22">
        <v>0</v>
      </c>
      <c r="AY34" s="22">
        <v>0</v>
      </c>
      <c r="AZ34" s="22">
        <v>0</v>
      </c>
      <c r="BA34" s="22">
        <v>0</v>
      </c>
      <c r="BB34" s="22">
        <v>0</v>
      </c>
      <c r="BC34" s="22">
        <v>0</v>
      </c>
      <c r="BD34" s="22">
        <v>0</v>
      </c>
      <c r="BE34" s="22">
        <v>0</v>
      </c>
      <c r="BF34" s="22">
        <v>0</v>
      </c>
      <c r="BG34" s="22">
        <v>0</v>
      </c>
      <c r="BH34" s="22">
        <v>0</v>
      </c>
      <c r="BI34" s="22">
        <v>0</v>
      </c>
      <c r="BJ34" s="22">
        <v>0</v>
      </c>
      <c r="BK34" s="22">
        <v>0</v>
      </c>
      <c r="BL34" s="22">
        <v>0</v>
      </c>
      <c r="BM34" s="22">
        <v>0</v>
      </c>
      <c r="BN34" s="22">
        <v>0</v>
      </c>
      <c r="BO34" s="22">
        <v>0</v>
      </c>
      <c r="BP34" s="22">
        <v>0</v>
      </c>
      <c r="BQ34" s="22">
        <v>0</v>
      </c>
      <c r="BR34" s="22">
        <v>0</v>
      </c>
      <c r="BS34" s="22">
        <v>0</v>
      </c>
      <c r="BT34" s="22">
        <v>0</v>
      </c>
      <c r="BU34" s="22">
        <v>0</v>
      </c>
      <c r="BV34" s="22">
        <v>0</v>
      </c>
      <c r="BW34" s="22">
        <v>3697.248</v>
      </c>
      <c r="BX34" s="22">
        <v>0</v>
      </c>
      <c r="BY34" s="22">
        <v>0</v>
      </c>
      <c r="BZ34" s="22">
        <v>0</v>
      </c>
      <c r="CA34" s="22">
        <v>0</v>
      </c>
      <c r="CB34" s="22">
        <v>0</v>
      </c>
      <c r="CC34" s="22">
        <v>0</v>
      </c>
      <c r="CD34" s="22">
        <v>0</v>
      </c>
      <c r="CE34" s="22">
        <v>644.30565000000001</v>
      </c>
      <c r="CF34" s="22">
        <v>214.59258</v>
      </c>
      <c r="CG34" s="22">
        <v>214.59258</v>
      </c>
      <c r="CH34" s="22">
        <v>2447.31808</v>
      </c>
      <c r="CI34" s="22">
        <v>2447.31808</v>
      </c>
      <c r="CJ34" s="22">
        <v>2433.8542699999998</v>
      </c>
      <c r="CK34" s="22">
        <v>0</v>
      </c>
      <c r="CL34" s="22">
        <v>0</v>
      </c>
      <c r="CM34" s="22">
        <v>0</v>
      </c>
      <c r="CN34" s="22">
        <v>14.093249999999999</v>
      </c>
      <c r="CO34" s="22">
        <v>4.3899499999999998</v>
      </c>
      <c r="CP34" s="22">
        <v>4.3899499999999998</v>
      </c>
      <c r="CQ34" s="22">
        <v>0</v>
      </c>
      <c r="CR34" s="22">
        <v>0</v>
      </c>
      <c r="CS34" s="22">
        <v>0</v>
      </c>
      <c r="CT34" s="22">
        <v>0</v>
      </c>
      <c r="CU34" s="22">
        <v>0</v>
      </c>
      <c r="CV34" s="22">
        <v>0</v>
      </c>
      <c r="CW34" s="22">
        <v>0</v>
      </c>
      <c r="CX34" s="22">
        <v>0</v>
      </c>
      <c r="CY34" s="22">
        <v>0</v>
      </c>
      <c r="CZ34" s="22">
        <v>0</v>
      </c>
      <c r="DA34" s="22">
        <v>0</v>
      </c>
      <c r="DB34" s="22">
        <v>0</v>
      </c>
      <c r="DC34" s="22">
        <v>0</v>
      </c>
      <c r="DD34" s="22">
        <v>0</v>
      </c>
      <c r="DE34" s="22">
        <v>0</v>
      </c>
      <c r="DF34" s="22">
        <v>0</v>
      </c>
      <c r="DG34" s="22">
        <v>0</v>
      </c>
      <c r="DH34" s="22">
        <v>0</v>
      </c>
      <c r="DI34" s="22">
        <v>0</v>
      </c>
      <c r="DJ34" s="22">
        <v>0</v>
      </c>
      <c r="DK34" s="22">
        <v>0</v>
      </c>
      <c r="DL34" s="22">
        <v>0</v>
      </c>
      <c r="DM34" s="22">
        <v>0</v>
      </c>
      <c r="DN34" s="22">
        <v>0</v>
      </c>
      <c r="DO34" s="22">
        <v>0</v>
      </c>
      <c r="DP34" s="22">
        <v>0</v>
      </c>
      <c r="DQ34" s="22">
        <v>0</v>
      </c>
      <c r="DR34" s="22">
        <v>0</v>
      </c>
      <c r="DS34" s="22">
        <v>277.39719000000002</v>
      </c>
      <c r="DT34" s="22">
        <v>277.39719000000002</v>
      </c>
      <c r="DU34" s="22">
        <v>0</v>
      </c>
      <c r="DV34" s="22">
        <v>0</v>
      </c>
      <c r="DW34" s="22">
        <v>0</v>
      </c>
      <c r="DX34" s="22">
        <v>0</v>
      </c>
      <c r="DY34" s="22">
        <v>0</v>
      </c>
      <c r="DZ34" s="22">
        <v>0</v>
      </c>
      <c r="EA34" s="22">
        <v>0</v>
      </c>
      <c r="EB34" s="22">
        <v>0</v>
      </c>
      <c r="EC34" s="22">
        <v>0</v>
      </c>
      <c r="ED34" s="22">
        <v>0</v>
      </c>
      <c r="EE34" s="22">
        <v>0</v>
      </c>
      <c r="EF34" s="22">
        <v>0</v>
      </c>
      <c r="EG34" s="22">
        <v>0</v>
      </c>
      <c r="EH34" s="22">
        <v>0</v>
      </c>
      <c r="EI34" s="22">
        <v>0</v>
      </c>
      <c r="EJ34" s="22">
        <v>0</v>
      </c>
      <c r="EK34" s="22">
        <v>0</v>
      </c>
      <c r="EL34" s="22">
        <v>0</v>
      </c>
      <c r="EM34" s="22">
        <v>0</v>
      </c>
      <c r="EN34" s="22">
        <v>0</v>
      </c>
      <c r="EO34" s="22">
        <v>0</v>
      </c>
      <c r="EP34" s="22">
        <v>0</v>
      </c>
      <c r="EQ34" s="22">
        <v>0</v>
      </c>
      <c r="ER34" s="22">
        <v>0</v>
      </c>
      <c r="ES34" s="22">
        <v>0</v>
      </c>
      <c r="ET34" s="22">
        <v>0</v>
      </c>
      <c r="EU34" s="22">
        <v>0</v>
      </c>
      <c r="EV34" s="22">
        <v>0</v>
      </c>
      <c r="EW34" s="22">
        <v>0</v>
      </c>
      <c r="EX34" s="22">
        <v>0</v>
      </c>
      <c r="EY34" s="22">
        <v>0</v>
      </c>
      <c r="EZ34" s="22">
        <v>0</v>
      </c>
      <c r="FA34" s="22">
        <v>0</v>
      </c>
      <c r="FB34" s="22">
        <v>0</v>
      </c>
      <c r="FC34" s="22">
        <v>0</v>
      </c>
      <c r="FD34" s="22">
        <v>0</v>
      </c>
      <c r="FE34" s="22">
        <v>0</v>
      </c>
      <c r="FF34" s="22">
        <v>0</v>
      </c>
      <c r="FG34" s="22">
        <v>0</v>
      </c>
      <c r="FH34" s="22">
        <v>0</v>
      </c>
      <c r="FI34" s="22">
        <v>0</v>
      </c>
      <c r="FJ34" s="22">
        <v>0</v>
      </c>
      <c r="FK34" s="22">
        <v>0</v>
      </c>
      <c r="FL34" s="22">
        <v>0</v>
      </c>
      <c r="FM34" s="22">
        <v>0</v>
      </c>
      <c r="FN34" s="22">
        <v>0</v>
      </c>
      <c r="FO34" s="22">
        <v>0</v>
      </c>
      <c r="FP34" s="22">
        <v>0</v>
      </c>
      <c r="FQ34" s="22">
        <v>0</v>
      </c>
      <c r="FR34" s="22">
        <v>0</v>
      </c>
      <c r="FS34" s="22">
        <v>0</v>
      </c>
      <c r="FT34" s="22">
        <v>0</v>
      </c>
      <c r="FU34" s="22">
        <v>0</v>
      </c>
      <c r="FV34" s="22">
        <v>0</v>
      </c>
      <c r="FW34" s="22">
        <v>0</v>
      </c>
      <c r="FX34" s="22">
        <v>0</v>
      </c>
      <c r="FY34" s="22">
        <v>0</v>
      </c>
      <c r="FZ34" s="22">
        <v>0</v>
      </c>
      <c r="GA34" s="22">
        <v>0</v>
      </c>
      <c r="GB34" s="22">
        <v>0</v>
      </c>
      <c r="GC34" s="22">
        <v>0</v>
      </c>
      <c r="GD34" s="22">
        <v>0</v>
      </c>
      <c r="GE34" s="22">
        <v>0</v>
      </c>
      <c r="GF34" s="22">
        <v>0</v>
      </c>
      <c r="GG34" s="22">
        <v>0</v>
      </c>
      <c r="GH34" s="22">
        <v>0</v>
      </c>
      <c r="GI34" s="22">
        <v>0</v>
      </c>
      <c r="GJ34" s="22">
        <v>0</v>
      </c>
      <c r="GK34" s="22">
        <v>0</v>
      </c>
      <c r="GL34" s="22">
        <v>0</v>
      </c>
      <c r="GM34" s="22">
        <v>0</v>
      </c>
      <c r="GN34" s="22">
        <v>0</v>
      </c>
      <c r="GO34" s="22">
        <v>250</v>
      </c>
      <c r="GP34" s="22">
        <v>250</v>
      </c>
      <c r="GQ34" s="22">
        <v>250</v>
      </c>
      <c r="GR34" s="22">
        <v>0</v>
      </c>
      <c r="GS34" s="22">
        <v>0</v>
      </c>
      <c r="GT34" s="22">
        <v>0</v>
      </c>
      <c r="GU34" s="22">
        <v>0</v>
      </c>
      <c r="GV34" s="22">
        <v>0</v>
      </c>
      <c r="GW34" s="22">
        <v>0</v>
      </c>
      <c r="GX34" s="22">
        <v>0</v>
      </c>
      <c r="GY34" s="22">
        <v>0</v>
      </c>
      <c r="GZ34" s="22">
        <v>0</v>
      </c>
      <c r="HA34" s="22">
        <v>0</v>
      </c>
      <c r="HB34" s="22">
        <v>0</v>
      </c>
      <c r="HC34" s="22">
        <v>0</v>
      </c>
    </row>
    <row r="35" spans="1:211" s="7" customFormat="1" x14ac:dyDescent="0.2">
      <c r="A35" s="20" t="s">
        <v>163</v>
      </c>
      <c r="B35" s="21">
        <f t="shared" si="15"/>
        <v>975.12324999999998</v>
      </c>
      <c r="C35" s="21">
        <f t="shared" si="15"/>
        <v>1937.79495</v>
      </c>
      <c r="D35" s="21">
        <f t="shared" si="15"/>
        <v>1937.79495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22">
        <v>0</v>
      </c>
      <c r="M35" s="22">
        <v>0</v>
      </c>
      <c r="N35" s="22">
        <v>0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0</v>
      </c>
      <c r="AF35" s="22">
        <v>0</v>
      </c>
      <c r="AG35" s="22">
        <v>0</v>
      </c>
      <c r="AH35" s="22">
        <v>0</v>
      </c>
      <c r="AI35" s="22">
        <v>0</v>
      </c>
      <c r="AJ35" s="22">
        <v>0</v>
      </c>
      <c r="AK35" s="22">
        <v>0</v>
      </c>
      <c r="AL35" s="22">
        <v>0</v>
      </c>
      <c r="AM35" s="22">
        <v>0</v>
      </c>
      <c r="AN35" s="22">
        <v>0</v>
      </c>
      <c r="AO35" s="22">
        <v>0</v>
      </c>
      <c r="AP35" s="22">
        <v>0</v>
      </c>
      <c r="AQ35" s="22">
        <v>0</v>
      </c>
      <c r="AR35" s="22">
        <v>0</v>
      </c>
      <c r="AS35" s="22">
        <v>0</v>
      </c>
      <c r="AT35" s="22">
        <v>0</v>
      </c>
      <c r="AU35" s="22">
        <v>0</v>
      </c>
      <c r="AV35" s="22">
        <v>0</v>
      </c>
      <c r="AW35" s="22">
        <v>0</v>
      </c>
      <c r="AX35" s="22">
        <v>0</v>
      </c>
      <c r="AY35" s="22">
        <v>0</v>
      </c>
      <c r="AZ35" s="22">
        <v>0</v>
      </c>
      <c r="BA35" s="22">
        <v>0</v>
      </c>
      <c r="BB35" s="22">
        <v>0</v>
      </c>
      <c r="BC35" s="22">
        <v>0</v>
      </c>
      <c r="BD35" s="22">
        <v>0</v>
      </c>
      <c r="BE35" s="22">
        <v>0</v>
      </c>
      <c r="BF35" s="22">
        <v>0</v>
      </c>
      <c r="BG35" s="22">
        <v>0</v>
      </c>
      <c r="BH35" s="22">
        <v>0</v>
      </c>
      <c r="BI35" s="22">
        <v>0</v>
      </c>
      <c r="BJ35" s="22">
        <v>0</v>
      </c>
      <c r="BK35" s="22">
        <v>0</v>
      </c>
      <c r="BL35" s="22">
        <v>0</v>
      </c>
      <c r="BM35" s="22">
        <v>0</v>
      </c>
      <c r="BN35" s="22">
        <v>0</v>
      </c>
      <c r="BO35" s="22">
        <v>0</v>
      </c>
      <c r="BP35" s="22">
        <v>0</v>
      </c>
      <c r="BQ35" s="22">
        <v>0</v>
      </c>
      <c r="BR35" s="22">
        <v>0</v>
      </c>
      <c r="BS35" s="22">
        <v>0</v>
      </c>
      <c r="BT35" s="22">
        <v>0</v>
      </c>
      <c r="BU35" s="22">
        <v>0</v>
      </c>
      <c r="BV35" s="22">
        <v>0</v>
      </c>
      <c r="BW35" s="22">
        <v>0</v>
      </c>
      <c r="BX35" s="22">
        <v>0</v>
      </c>
      <c r="BY35" s="22">
        <v>0</v>
      </c>
      <c r="BZ35" s="22">
        <v>0</v>
      </c>
      <c r="CA35" s="22">
        <v>0</v>
      </c>
      <c r="CB35" s="22">
        <v>0</v>
      </c>
      <c r="CC35" s="22">
        <v>0</v>
      </c>
      <c r="CD35" s="22">
        <v>0</v>
      </c>
      <c r="CE35" s="22">
        <v>0</v>
      </c>
      <c r="CF35" s="22">
        <v>0</v>
      </c>
      <c r="CG35" s="22">
        <v>0</v>
      </c>
      <c r="CH35" s="22">
        <v>0</v>
      </c>
      <c r="CI35" s="22">
        <v>0</v>
      </c>
      <c r="CJ35" s="22">
        <v>0</v>
      </c>
      <c r="CK35" s="22">
        <v>0</v>
      </c>
      <c r="CL35" s="22">
        <v>0</v>
      </c>
      <c r="CM35" s="22">
        <v>0</v>
      </c>
      <c r="CN35" s="22">
        <v>14.093249999999999</v>
      </c>
      <c r="CO35" s="22">
        <v>4.3899499999999998</v>
      </c>
      <c r="CP35" s="22">
        <v>4.3899499999999998</v>
      </c>
      <c r="CQ35" s="22">
        <v>0</v>
      </c>
      <c r="CR35" s="22">
        <v>0</v>
      </c>
      <c r="CS35" s="22">
        <v>0</v>
      </c>
      <c r="CT35" s="22">
        <v>0</v>
      </c>
      <c r="CU35" s="22">
        <v>0</v>
      </c>
      <c r="CV35" s="22">
        <v>0</v>
      </c>
      <c r="CW35" s="22">
        <v>0</v>
      </c>
      <c r="CX35" s="22">
        <v>0</v>
      </c>
      <c r="CY35" s="22">
        <v>0</v>
      </c>
      <c r="CZ35" s="22">
        <v>0</v>
      </c>
      <c r="DA35" s="22">
        <v>0</v>
      </c>
      <c r="DB35" s="22">
        <v>0</v>
      </c>
      <c r="DC35" s="22">
        <v>0</v>
      </c>
      <c r="DD35" s="22">
        <v>0</v>
      </c>
      <c r="DE35" s="22">
        <v>0</v>
      </c>
      <c r="DF35" s="22">
        <v>0</v>
      </c>
      <c r="DG35" s="22">
        <v>0</v>
      </c>
      <c r="DH35" s="22">
        <v>0</v>
      </c>
      <c r="DI35" s="22">
        <v>0</v>
      </c>
      <c r="DJ35" s="22">
        <v>0</v>
      </c>
      <c r="DK35" s="22">
        <v>0</v>
      </c>
      <c r="DL35" s="22">
        <v>0</v>
      </c>
      <c r="DM35" s="22">
        <v>0</v>
      </c>
      <c r="DN35" s="22">
        <v>0</v>
      </c>
      <c r="DO35" s="22">
        <v>0</v>
      </c>
      <c r="DP35" s="22">
        <v>0</v>
      </c>
      <c r="DQ35" s="22">
        <v>0</v>
      </c>
      <c r="DR35" s="22">
        <v>0</v>
      </c>
      <c r="DS35" s="22">
        <v>972.375</v>
      </c>
      <c r="DT35" s="22">
        <v>972.375</v>
      </c>
      <c r="DU35" s="22">
        <v>0</v>
      </c>
      <c r="DV35" s="22">
        <v>0</v>
      </c>
      <c r="DW35" s="22">
        <v>0</v>
      </c>
      <c r="DX35" s="22">
        <v>0</v>
      </c>
      <c r="DY35" s="22">
        <v>0</v>
      </c>
      <c r="DZ35" s="22">
        <v>0</v>
      </c>
      <c r="EA35" s="22">
        <v>0</v>
      </c>
      <c r="EB35" s="22">
        <v>0</v>
      </c>
      <c r="EC35" s="22">
        <v>0</v>
      </c>
      <c r="ED35" s="22">
        <v>0</v>
      </c>
      <c r="EE35" s="22">
        <v>0</v>
      </c>
      <c r="EF35" s="22">
        <v>0</v>
      </c>
      <c r="EG35" s="22">
        <v>0</v>
      </c>
      <c r="EH35" s="22">
        <v>0</v>
      </c>
      <c r="EI35" s="22">
        <v>0</v>
      </c>
      <c r="EJ35" s="22">
        <v>0</v>
      </c>
      <c r="EK35" s="22">
        <v>0</v>
      </c>
      <c r="EL35" s="22">
        <v>0</v>
      </c>
      <c r="EM35" s="22">
        <v>0</v>
      </c>
      <c r="EN35" s="22">
        <v>0</v>
      </c>
      <c r="EO35" s="22">
        <v>0</v>
      </c>
      <c r="EP35" s="22">
        <v>0</v>
      </c>
      <c r="EQ35" s="22">
        <v>0</v>
      </c>
      <c r="ER35" s="22">
        <v>0</v>
      </c>
      <c r="ES35" s="22">
        <v>0</v>
      </c>
      <c r="ET35" s="22">
        <v>0</v>
      </c>
      <c r="EU35" s="22">
        <v>0</v>
      </c>
      <c r="EV35" s="22">
        <v>0</v>
      </c>
      <c r="EW35" s="22">
        <v>0</v>
      </c>
      <c r="EX35" s="22">
        <v>0</v>
      </c>
      <c r="EY35" s="22">
        <v>0</v>
      </c>
      <c r="EZ35" s="22">
        <v>0</v>
      </c>
      <c r="FA35" s="22">
        <v>0</v>
      </c>
      <c r="FB35" s="22">
        <v>0</v>
      </c>
      <c r="FC35" s="22">
        <v>0</v>
      </c>
      <c r="FD35" s="22">
        <v>0</v>
      </c>
      <c r="FE35" s="22">
        <v>0</v>
      </c>
      <c r="FF35" s="22">
        <v>0</v>
      </c>
      <c r="FG35" s="22">
        <v>0</v>
      </c>
      <c r="FH35" s="22">
        <v>0</v>
      </c>
      <c r="FI35" s="22">
        <v>0</v>
      </c>
      <c r="FJ35" s="22">
        <v>0</v>
      </c>
      <c r="FK35" s="22">
        <v>0</v>
      </c>
      <c r="FL35" s="22">
        <v>0</v>
      </c>
      <c r="FM35" s="22">
        <v>0</v>
      </c>
      <c r="FN35" s="22">
        <v>0</v>
      </c>
      <c r="FO35" s="22">
        <v>0</v>
      </c>
      <c r="FP35" s="22">
        <v>0</v>
      </c>
      <c r="FQ35" s="22">
        <v>0</v>
      </c>
      <c r="FR35" s="22">
        <v>0</v>
      </c>
      <c r="FS35" s="22">
        <v>0</v>
      </c>
      <c r="FT35" s="22">
        <v>0</v>
      </c>
      <c r="FU35" s="22">
        <v>0</v>
      </c>
      <c r="FV35" s="22">
        <v>0</v>
      </c>
      <c r="FW35" s="22">
        <v>0</v>
      </c>
      <c r="FX35" s="22">
        <v>0</v>
      </c>
      <c r="FY35" s="22">
        <v>0</v>
      </c>
      <c r="FZ35" s="22">
        <v>0</v>
      </c>
      <c r="GA35" s="22">
        <v>0</v>
      </c>
      <c r="GB35" s="22">
        <v>0</v>
      </c>
      <c r="GC35" s="22">
        <v>0</v>
      </c>
      <c r="GD35" s="22">
        <v>0</v>
      </c>
      <c r="GE35" s="22">
        <v>0</v>
      </c>
      <c r="GF35" s="22">
        <v>0</v>
      </c>
      <c r="GG35" s="22">
        <v>0</v>
      </c>
      <c r="GH35" s="22">
        <v>0</v>
      </c>
      <c r="GI35" s="22">
        <v>0</v>
      </c>
      <c r="GJ35" s="22">
        <v>0</v>
      </c>
      <c r="GK35" s="22">
        <v>0</v>
      </c>
      <c r="GL35" s="22">
        <v>0</v>
      </c>
      <c r="GM35" s="22">
        <v>0</v>
      </c>
      <c r="GN35" s="22">
        <v>0</v>
      </c>
      <c r="GO35" s="22">
        <v>0</v>
      </c>
      <c r="GP35" s="22">
        <v>0</v>
      </c>
      <c r="GQ35" s="22">
        <v>0</v>
      </c>
      <c r="GR35" s="22">
        <v>961.03</v>
      </c>
      <c r="GS35" s="22">
        <v>961.03</v>
      </c>
      <c r="GT35" s="22">
        <v>961.03</v>
      </c>
      <c r="GU35" s="22">
        <v>0</v>
      </c>
      <c r="GV35" s="22">
        <v>0</v>
      </c>
      <c r="GW35" s="22">
        <v>0</v>
      </c>
      <c r="GX35" s="22">
        <v>0</v>
      </c>
      <c r="GY35" s="22">
        <v>0</v>
      </c>
      <c r="GZ35" s="22">
        <v>0</v>
      </c>
      <c r="HA35" s="22">
        <v>0</v>
      </c>
      <c r="HB35" s="22">
        <v>0</v>
      </c>
      <c r="HC35" s="22">
        <v>0</v>
      </c>
    </row>
    <row r="36" spans="1:211" s="7" customFormat="1" x14ac:dyDescent="0.2">
      <c r="A36" s="20" t="s">
        <v>164</v>
      </c>
      <c r="B36" s="21">
        <f t="shared" si="15"/>
        <v>586.92325000000005</v>
      </c>
      <c r="C36" s="21">
        <f t="shared" si="15"/>
        <v>2391.1320700000001</v>
      </c>
      <c r="D36" s="21">
        <f t="shared" si="15"/>
        <v>2391.1318600000004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22">
        <v>0</v>
      </c>
      <c r="M36" s="22">
        <v>0</v>
      </c>
      <c r="N36" s="22">
        <v>0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0</v>
      </c>
      <c r="AF36" s="22">
        <v>0</v>
      </c>
      <c r="AG36" s="22">
        <v>0</v>
      </c>
      <c r="AH36" s="22">
        <v>0</v>
      </c>
      <c r="AI36" s="22">
        <v>0</v>
      </c>
      <c r="AJ36" s="22">
        <v>0</v>
      </c>
      <c r="AK36" s="22">
        <v>0</v>
      </c>
      <c r="AL36" s="22">
        <v>0</v>
      </c>
      <c r="AM36" s="22">
        <v>0</v>
      </c>
      <c r="AN36" s="22">
        <v>0</v>
      </c>
      <c r="AO36" s="22">
        <v>0</v>
      </c>
      <c r="AP36" s="22">
        <v>0</v>
      </c>
      <c r="AQ36" s="22">
        <v>0</v>
      </c>
      <c r="AR36" s="22">
        <v>0</v>
      </c>
      <c r="AS36" s="22">
        <v>0</v>
      </c>
      <c r="AT36" s="22">
        <v>0</v>
      </c>
      <c r="AU36" s="22">
        <v>0</v>
      </c>
      <c r="AV36" s="22">
        <v>0</v>
      </c>
      <c r="AW36" s="22">
        <v>0</v>
      </c>
      <c r="AX36" s="22">
        <v>0</v>
      </c>
      <c r="AY36" s="22">
        <v>0</v>
      </c>
      <c r="AZ36" s="22">
        <v>0</v>
      </c>
      <c r="BA36" s="22">
        <v>0</v>
      </c>
      <c r="BB36" s="22">
        <v>0</v>
      </c>
      <c r="BC36" s="22">
        <v>0</v>
      </c>
      <c r="BD36" s="22">
        <v>0</v>
      </c>
      <c r="BE36" s="22">
        <v>0</v>
      </c>
      <c r="BF36" s="22">
        <v>0</v>
      </c>
      <c r="BG36" s="22">
        <v>0</v>
      </c>
      <c r="BH36" s="22">
        <v>0</v>
      </c>
      <c r="BI36" s="22">
        <v>0</v>
      </c>
      <c r="BJ36" s="22">
        <v>0</v>
      </c>
      <c r="BK36" s="22">
        <v>0</v>
      </c>
      <c r="BL36" s="22">
        <v>0</v>
      </c>
      <c r="BM36" s="22">
        <v>0</v>
      </c>
      <c r="BN36" s="22">
        <v>0</v>
      </c>
      <c r="BO36" s="22">
        <v>0</v>
      </c>
      <c r="BP36" s="22">
        <v>0</v>
      </c>
      <c r="BQ36" s="22">
        <v>0</v>
      </c>
      <c r="BR36" s="22">
        <v>0</v>
      </c>
      <c r="BS36" s="22">
        <v>0</v>
      </c>
      <c r="BT36" s="22">
        <v>0</v>
      </c>
      <c r="BU36" s="22">
        <v>0</v>
      </c>
      <c r="BV36" s="22">
        <v>0</v>
      </c>
      <c r="BW36" s="22">
        <v>0</v>
      </c>
      <c r="BX36" s="22">
        <v>0</v>
      </c>
      <c r="BY36" s="22">
        <v>0</v>
      </c>
      <c r="BZ36" s="22">
        <v>0</v>
      </c>
      <c r="CA36" s="22">
        <v>0</v>
      </c>
      <c r="CB36" s="22">
        <v>0</v>
      </c>
      <c r="CC36" s="22">
        <v>0</v>
      </c>
      <c r="CD36" s="22">
        <v>0</v>
      </c>
      <c r="CE36" s="22">
        <v>0</v>
      </c>
      <c r="CF36" s="22">
        <v>0</v>
      </c>
      <c r="CG36" s="22">
        <v>0</v>
      </c>
      <c r="CH36" s="22">
        <v>0</v>
      </c>
      <c r="CI36" s="22">
        <v>0</v>
      </c>
      <c r="CJ36" s="22">
        <v>0</v>
      </c>
      <c r="CK36" s="22">
        <v>0</v>
      </c>
      <c r="CL36" s="22">
        <v>0</v>
      </c>
      <c r="CM36" s="22">
        <v>0</v>
      </c>
      <c r="CN36" s="22">
        <v>14.093249999999999</v>
      </c>
      <c r="CO36" s="22">
        <v>4.3899499999999998</v>
      </c>
      <c r="CP36" s="22">
        <v>4.3897399999999998</v>
      </c>
      <c r="CQ36" s="22">
        <v>0</v>
      </c>
      <c r="CR36" s="22">
        <v>0</v>
      </c>
      <c r="CS36" s="22">
        <v>0</v>
      </c>
      <c r="CT36" s="22">
        <v>0</v>
      </c>
      <c r="CU36" s="22">
        <v>1674.5121200000001</v>
      </c>
      <c r="CV36" s="22">
        <v>1674.5121200000001</v>
      </c>
      <c r="CW36" s="22">
        <v>0</v>
      </c>
      <c r="CX36" s="22">
        <v>0</v>
      </c>
      <c r="CY36" s="22">
        <v>0</v>
      </c>
      <c r="CZ36" s="22">
        <v>0</v>
      </c>
      <c r="DA36" s="22">
        <v>0</v>
      </c>
      <c r="DB36" s="22">
        <v>0</v>
      </c>
      <c r="DC36" s="22">
        <v>0</v>
      </c>
      <c r="DD36" s="22">
        <v>0</v>
      </c>
      <c r="DE36" s="22">
        <v>0</v>
      </c>
      <c r="DF36" s="22">
        <v>0</v>
      </c>
      <c r="DG36" s="22">
        <v>0</v>
      </c>
      <c r="DH36" s="22">
        <v>0</v>
      </c>
      <c r="DI36" s="22">
        <v>0</v>
      </c>
      <c r="DJ36" s="22">
        <v>0</v>
      </c>
      <c r="DK36" s="22">
        <v>0</v>
      </c>
      <c r="DL36" s="22">
        <v>0</v>
      </c>
      <c r="DM36" s="22">
        <v>0</v>
      </c>
      <c r="DN36" s="22">
        <v>0</v>
      </c>
      <c r="DO36" s="22">
        <v>0</v>
      </c>
      <c r="DP36" s="22">
        <v>0</v>
      </c>
      <c r="DQ36" s="22">
        <v>0</v>
      </c>
      <c r="DR36" s="22">
        <v>0</v>
      </c>
      <c r="DS36" s="22">
        <v>139.4</v>
      </c>
      <c r="DT36" s="22">
        <v>139.4</v>
      </c>
      <c r="DU36" s="22">
        <v>0</v>
      </c>
      <c r="DV36" s="22">
        <v>0</v>
      </c>
      <c r="DW36" s="22">
        <v>0</v>
      </c>
      <c r="DX36" s="22">
        <v>0</v>
      </c>
      <c r="DY36" s="22">
        <v>0</v>
      </c>
      <c r="DZ36" s="22">
        <v>0</v>
      </c>
      <c r="EA36" s="22">
        <v>0</v>
      </c>
      <c r="EB36" s="22">
        <v>0</v>
      </c>
      <c r="EC36" s="22">
        <v>0</v>
      </c>
      <c r="ED36" s="22">
        <v>0</v>
      </c>
      <c r="EE36" s="22">
        <v>0</v>
      </c>
      <c r="EF36" s="22">
        <v>0</v>
      </c>
      <c r="EG36" s="22">
        <v>0</v>
      </c>
      <c r="EH36" s="22">
        <v>0</v>
      </c>
      <c r="EI36" s="22">
        <v>0</v>
      </c>
      <c r="EJ36" s="22">
        <v>0</v>
      </c>
      <c r="EK36" s="22">
        <v>0</v>
      </c>
      <c r="EL36" s="22">
        <v>0</v>
      </c>
      <c r="EM36" s="22">
        <v>0</v>
      </c>
      <c r="EN36" s="22">
        <v>0</v>
      </c>
      <c r="EO36" s="22">
        <v>0</v>
      </c>
      <c r="EP36" s="22">
        <v>0</v>
      </c>
      <c r="EQ36" s="22">
        <v>0</v>
      </c>
      <c r="ER36" s="22">
        <v>0</v>
      </c>
      <c r="ES36" s="22">
        <v>0</v>
      </c>
      <c r="ET36" s="22">
        <v>0</v>
      </c>
      <c r="EU36" s="22">
        <v>0</v>
      </c>
      <c r="EV36" s="22">
        <v>0</v>
      </c>
      <c r="EW36" s="22">
        <v>0</v>
      </c>
      <c r="EX36" s="22">
        <v>0</v>
      </c>
      <c r="EY36" s="22">
        <v>0</v>
      </c>
      <c r="EZ36" s="22">
        <v>0</v>
      </c>
      <c r="FA36" s="22">
        <v>0</v>
      </c>
      <c r="FB36" s="22">
        <v>0</v>
      </c>
      <c r="FC36" s="22">
        <v>0</v>
      </c>
      <c r="FD36" s="22">
        <v>0</v>
      </c>
      <c r="FE36" s="22">
        <v>0</v>
      </c>
      <c r="FF36" s="22">
        <v>0</v>
      </c>
      <c r="FG36" s="22">
        <v>0</v>
      </c>
      <c r="FH36" s="22">
        <v>0</v>
      </c>
      <c r="FI36" s="22">
        <v>0</v>
      </c>
      <c r="FJ36" s="22">
        <v>0</v>
      </c>
      <c r="FK36" s="22">
        <v>0</v>
      </c>
      <c r="FL36" s="22">
        <v>0</v>
      </c>
      <c r="FM36" s="22">
        <v>0</v>
      </c>
      <c r="FN36" s="22">
        <v>0</v>
      </c>
      <c r="FO36" s="22">
        <v>0</v>
      </c>
      <c r="FP36" s="22">
        <v>0</v>
      </c>
      <c r="FQ36" s="22">
        <v>0</v>
      </c>
      <c r="FR36" s="22">
        <v>0</v>
      </c>
      <c r="FS36" s="22">
        <v>0</v>
      </c>
      <c r="FT36" s="22">
        <v>0</v>
      </c>
      <c r="FU36" s="22">
        <v>0</v>
      </c>
      <c r="FV36" s="22">
        <v>0</v>
      </c>
      <c r="FW36" s="22">
        <v>0</v>
      </c>
      <c r="FX36" s="22">
        <v>0</v>
      </c>
      <c r="FY36" s="22">
        <v>0</v>
      </c>
      <c r="FZ36" s="22">
        <v>0</v>
      </c>
      <c r="GA36" s="22">
        <v>0</v>
      </c>
      <c r="GB36" s="22">
        <v>0</v>
      </c>
      <c r="GC36" s="22">
        <v>0</v>
      </c>
      <c r="GD36" s="22">
        <v>0</v>
      </c>
      <c r="GE36" s="22">
        <v>0</v>
      </c>
      <c r="GF36" s="22">
        <v>0</v>
      </c>
      <c r="GG36" s="22">
        <v>0</v>
      </c>
      <c r="GH36" s="22">
        <v>0</v>
      </c>
      <c r="GI36" s="22">
        <v>0</v>
      </c>
      <c r="GJ36" s="22">
        <v>0</v>
      </c>
      <c r="GK36" s="22">
        <v>0</v>
      </c>
      <c r="GL36" s="22">
        <v>0</v>
      </c>
      <c r="GM36" s="22">
        <v>0</v>
      </c>
      <c r="GN36" s="22">
        <v>0</v>
      </c>
      <c r="GO36" s="22">
        <v>0</v>
      </c>
      <c r="GP36" s="22">
        <v>0</v>
      </c>
      <c r="GQ36" s="22">
        <v>0</v>
      </c>
      <c r="GR36" s="22">
        <v>572.83000000000004</v>
      </c>
      <c r="GS36" s="22">
        <v>572.83000000000004</v>
      </c>
      <c r="GT36" s="22">
        <v>572.83000000000004</v>
      </c>
      <c r="GU36" s="22">
        <v>0</v>
      </c>
      <c r="GV36" s="22">
        <v>0</v>
      </c>
      <c r="GW36" s="22">
        <v>0</v>
      </c>
      <c r="GX36" s="22">
        <v>0</v>
      </c>
      <c r="GY36" s="22">
        <v>0</v>
      </c>
      <c r="GZ36" s="22">
        <v>0</v>
      </c>
      <c r="HA36" s="22">
        <v>0</v>
      </c>
      <c r="HB36" s="22">
        <v>0</v>
      </c>
      <c r="HC36" s="22">
        <v>0</v>
      </c>
    </row>
    <row r="37" spans="1:211" s="7" customFormat="1" x14ac:dyDescent="0.2">
      <c r="A37" s="20" t="s">
        <v>165</v>
      </c>
      <c r="B37" s="21">
        <f t="shared" si="15"/>
        <v>264.09325000000001</v>
      </c>
      <c r="C37" s="21">
        <f t="shared" si="15"/>
        <v>920.40437000000009</v>
      </c>
      <c r="D37" s="21">
        <f t="shared" si="15"/>
        <v>916.01442000000009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22">
        <v>0</v>
      </c>
      <c r="M37" s="22">
        <v>0</v>
      </c>
      <c r="N37" s="22">
        <v>0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0</v>
      </c>
      <c r="AF37" s="22">
        <v>0</v>
      </c>
      <c r="AG37" s="22">
        <v>0</v>
      </c>
      <c r="AH37" s="22">
        <v>0</v>
      </c>
      <c r="AI37" s="22">
        <v>0</v>
      </c>
      <c r="AJ37" s="22">
        <v>0</v>
      </c>
      <c r="AK37" s="22">
        <v>0</v>
      </c>
      <c r="AL37" s="22">
        <v>0</v>
      </c>
      <c r="AM37" s="22">
        <v>0</v>
      </c>
      <c r="AN37" s="22">
        <v>0</v>
      </c>
      <c r="AO37" s="22">
        <v>0</v>
      </c>
      <c r="AP37" s="22">
        <v>0</v>
      </c>
      <c r="AQ37" s="22">
        <v>0</v>
      </c>
      <c r="AR37" s="22">
        <v>0</v>
      </c>
      <c r="AS37" s="22">
        <v>0</v>
      </c>
      <c r="AT37" s="22">
        <v>0</v>
      </c>
      <c r="AU37" s="22">
        <v>0</v>
      </c>
      <c r="AV37" s="22">
        <v>0</v>
      </c>
      <c r="AW37" s="22">
        <v>0</v>
      </c>
      <c r="AX37" s="22">
        <v>0</v>
      </c>
      <c r="AY37" s="22">
        <v>0</v>
      </c>
      <c r="AZ37" s="22">
        <v>0</v>
      </c>
      <c r="BA37" s="22">
        <v>0</v>
      </c>
      <c r="BB37" s="22">
        <v>0</v>
      </c>
      <c r="BC37" s="22">
        <v>0</v>
      </c>
      <c r="BD37" s="22">
        <v>0</v>
      </c>
      <c r="BE37" s="22">
        <v>0</v>
      </c>
      <c r="BF37" s="22">
        <v>0</v>
      </c>
      <c r="BG37" s="22">
        <v>0</v>
      </c>
      <c r="BH37" s="22">
        <v>0</v>
      </c>
      <c r="BI37" s="22">
        <v>0</v>
      </c>
      <c r="BJ37" s="22">
        <v>0</v>
      </c>
      <c r="BK37" s="22">
        <v>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2">
        <v>0</v>
      </c>
      <c r="BU37" s="22">
        <v>0</v>
      </c>
      <c r="BV37" s="22">
        <v>0</v>
      </c>
      <c r="BW37" s="22">
        <v>0</v>
      </c>
      <c r="BX37" s="22">
        <v>0</v>
      </c>
      <c r="BY37" s="22">
        <v>0</v>
      </c>
      <c r="BZ37" s="22">
        <v>0</v>
      </c>
      <c r="CA37" s="22">
        <v>0</v>
      </c>
      <c r="CB37" s="22">
        <v>0</v>
      </c>
      <c r="CC37" s="22">
        <v>0</v>
      </c>
      <c r="CD37" s="22">
        <v>0</v>
      </c>
      <c r="CE37" s="22">
        <v>0</v>
      </c>
      <c r="CF37" s="22">
        <v>0</v>
      </c>
      <c r="CG37" s="22">
        <v>0</v>
      </c>
      <c r="CH37" s="22">
        <v>0</v>
      </c>
      <c r="CI37" s="22">
        <v>0</v>
      </c>
      <c r="CJ37" s="22">
        <v>0</v>
      </c>
      <c r="CK37" s="22">
        <v>0</v>
      </c>
      <c r="CL37" s="22">
        <v>0</v>
      </c>
      <c r="CM37" s="22">
        <v>0</v>
      </c>
      <c r="CN37" s="22">
        <v>14.093249999999999</v>
      </c>
      <c r="CO37" s="22">
        <v>4.3899499999999998</v>
      </c>
      <c r="CP37" s="22">
        <v>0</v>
      </c>
      <c r="CQ37" s="22">
        <v>0</v>
      </c>
      <c r="CR37" s="22">
        <v>0</v>
      </c>
      <c r="CS37" s="22">
        <v>0</v>
      </c>
      <c r="CT37" s="22">
        <v>0</v>
      </c>
      <c r="CU37" s="22">
        <v>0</v>
      </c>
      <c r="CV37" s="22">
        <v>0</v>
      </c>
      <c r="CW37" s="22">
        <v>0</v>
      </c>
      <c r="CX37" s="22">
        <v>0</v>
      </c>
      <c r="CY37" s="22">
        <v>0</v>
      </c>
      <c r="CZ37" s="22">
        <v>0</v>
      </c>
      <c r="DA37" s="22">
        <v>0</v>
      </c>
      <c r="DB37" s="22">
        <v>0</v>
      </c>
      <c r="DC37" s="22">
        <v>0</v>
      </c>
      <c r="DD37" s="22">
        <v>0</v>
      </c>
      <c r="DE37" s="22">
        <v>0</v>
      </c>
      <c r="DF37" s="22">
        <v>0</v>
      </c>
      <c r="DG37" s="22">
        <v>0</v>
      </c>
      <c r="DH37" s="22">
        <v>0</v>
      </c>
      <c r="DI37" s="22">
        <v>0</v>
      </c>
      <c r="DJ37" s="22">
        <v>0</v>
      </c>
      <c r="DK37" s="22">
        <v>0</v>
      </c>
      <c r="DL37" s="22">
        <v>0</v>
      </c>
      <c r="DM37" s="22">
        <v>0</v>
      </c>
      <c r="DN37" s="22">
        <v>0</v>
      </c>
      <c r="DO37" s="22">
        <v>0</v>
      </c>
      <c r="DP37" s="22">
        <v>0</v>
      </c>
      <c r="DQ37" s="22">
        <v>0</v>
      </c>
      <c r="DR37" s="22">
        <v>0</v>
      </c>
      <c r="DS37" s="22">
        <v>666.01442000000009</v>
      </c>
      <c r="DT37" s="22">
        <v>666.01442000000009</v>
      </c>
      <c r="DU37" s="22">
        <v>0</v>
      </c>
      <c r="DV37" s="22">
        <v>0</v>
      </c>
      <c r="DW37" s="22">
        <v>0</v>
      </c>
      <c r="DX37" s="22">
        <v>0</v>
      </c>
      <c r="DY37" s="22">
        <v>0</v>
      </c>
      <c r="DZ37" s="22">
        <v>0</v>
      </c>
      <c r="EA37" s="22">
        <v>0</v>
      </c>
      <c r="EB37" s="22">
        <v>0</v>
      </c>
      <c r="EC37" s="22">
        <v>0</v>
      </c>
      <c r="ED37" s="22">
        <v>0</v>
      </c>
      <c r="EE37" s="22">
        <v>0</v>
      </c>
      <c r="EF37" s="22">
        <v>0</v>
      </c>
      <c r="EG37" s="22">
        <v>0</v>
      </c>
      <c r="EH37" s="22">
        <v>0</v>
      </c>
      <c r="EI37" s="22">
        <v>0</v>
      </c>
      <c r="EJ37" s="22">
        <v>0</v>
      </c>
      <c r="EK37" s="22">
        <v>0</v>
      </c>
      <c r="EL37" s="22">
        <v>0</v>
      </c>
      <c r="EM37" s="22">
        <v>0</v>
      </c>
      <c r="EN37" s="22">
        <v>0</v>
      </c>
      <c r="EO37" s="22">
        <v>0</v>
      </c>
      <c r="EP37" s="22">
        <v>0</v>
      </c>
      <c r="EQ37" s="22">
        <v>0</v>
      </c>
      <c r="ER37" s="22">
        <v>0</v>
      </c>
      <c r="ES37" s="22">
        <v>0</v>
      </c>
      <c r="ET37" s="22">
        <v>0</v>
      </c>
      <c r="EU37" s="22">
        <v>0</v>
      </c>
      <c r="EV37" s="22">
        <v>0</v>
      </c>
      <c r="EW37" s="22">
        <v>0</v>
      </c>
      <c r="EX37" s="22">
        <v>0</v>
      </c>
      <c r="EY37" s="22">
        <v>0</v>
      </c>
      <c r="EZ37" s="22">
        <v>0</v>
      </c>
      <c r="FA37" s="22">
        <v>0</v>
      </c>
      <c r="FB37" s="22">
        <v>0</v>
      </c>
      <c r="FC37" s="22">
        <v>0</v>
      </c>
      <c r="FD37" s="22">
        <v>0</v>
      </c>
      <c r="FE37" s="22">
        <v>0</v>
      </c>
      <c r="FF37" s="22">
        <v>0</v>
      </c>
      <c r="FG37" s="22">
        <v>0</v>
      </c>
      <c r="FH37" s="22">
        <v>0</v>
      </c>
      <c r="FI37" s="22">
        <v>0</v>
      </c>
      <c r="FJ37" s="22">
        <v>0</v>
      </c>
      <c r="FK37" s="22">
        <v>0</v>
      </c>
      <c r="FL37" s="22">
        <v>0</v>
      </c>
      <c r="FM37" s="22">
        <v>0</v>
      </c>
      <c r="FN37" s="22">
        <v>0</v>
      </c>
      <c r="FO37" s="22">
        <v>0</v>
      </c>
      <c r="FP37" s="22">
        <v>0</v>
      </c>
      <c r="FQ37" s="22">
        <v>0</v>
      </c>
      <c r="FR37" s="22">
        <v>0</v>
      </c>
      <c r="FS37" s="22">
        <v>0</v>
      </c>
      <c r="FT37" s="22">
        <v>0</v>
      </c>
      <c r="FU37" s="22">
        <v>0</v>
      </c>
      <c r="FV37" s="22">
        <v>0</v>
      </c>
      <c r="FW37" s="22">
        <v>0</v>
      </c>
      <c r="FX37" s="22">
        <v>0</v>
      </c>
      <c r="FY37" s="22">
        <v>0</v>
      </c>
      <c r="FZ37" s="22">
        <v>0</v>
      </c>
      <c r="GA37" s="22">
        <v>0</v>
      </c>
      <c r="GB37" s="22">
        <v>0</v>
      </c>
      <c r="GC37" s="22">
        <v>0</v>
      </c>
      <c r="GD37" s="22">
        <v>0</v>
      </c>
      <c r="GE37" s="22">
        <v>0</v>
      </c>
      <c r="GF37" s="22">
        <v>0</v>
      </c>
      <c r="GG37" s="22">
        <v>0</v>
      </c>
      <c r="GH37" s="22">
        <v>0</v>
      </c>
      <c r="GI37" s="22">
        <v>0</v>
      </c>
      <c r="GJ37" s="22">
        <v>0</v>
      </c>
      <c r="GK37" s="22">
        <v>0</v>
      </c>
      <c r="GL37" s="22">
        <v>0</v>
      </c>
      <c r="GM37" s="22">
        <v>0</v>
      </c>
      <c r="GN37" s="22">
        <v>0</v>
      </c>
      <c r="GO37" s="22">
        <v>250</v>
      </c>
      <c r="GP37" s="22">
        <v>250</v>
      </c>
      <c r="GQ37" s="22">
        <v>250</v>
      </c>
      <c r="GR37" s="22">
        <v>0</v>
      </c>
      <c r="GS37" s="22">
        <v>0</v>
      </c>
      <c r="GT37" s="22">
        <v>0</v>
      </c>
      <c r="GU37" s="22">
        <v>0</v>
      </c>
      <c r="GV37" s="22">
        <v>0</v>
      </c>
      <c r="GW37" s="22">
        <v>0</v>
      </c>
      <c r="GX37" s="22">
        <v>0</v>
      </c>
      <c r="GY37" s="22">
        <v>0</v>
      </c>
      <c r="GZ37" s="22">
        <v>0</v>
      </c>
      <c r="HA37" s="22">
        <v>0</v>
      </c>
      <c r="HB37" s="22">
        <v>0</v>
      </c>
      <c r="HC37" s="22">
        <v>0</v>
      </c>
    </row>
    <row r="38" spans="1:211" s="7" customFormat="1" x14ac:dyDescent="0.2">
      <c r="A38" s="20" t="s">
        <v>166</v>
      </c>
      <c r="B38" s="21">
        <f t="shared" si="15"/>
        <v>1077.75325</v>
      </c>
      <c r="C38" s="21">
        <f t="shared" si="15"/>
        <v>1068.0499500000001</v>
      </c>
      <c r="D38" s="21">
        <f t="shared" si="15"/>
        <v>1068.0497400000002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22">
        <v>0</v>
      </c>
      <c r="M38" s="22">
        <v>0</v>
      </c>
      <c r="N38" s="22">
        <v>0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0</v>
      </c>
      <c r="AF38" s="22">
        <v>0</v>
      </c>
      <c r="AG38" s="22">
        <v>0</v>
      </c>
      <c r="AH38" s="22">
        <v>0</v>
      </c>
      <c r="AI38" s="22">
        <v>0</v>
      </c>
      <c r="AJ38" s="22">
        <v>0</v>
      </c>
      <c r="AK38" s="22">
        <v>0</v>
      </c>
      <c r="AL38" s="22">
        <v>0</v>
      </c>
      <c r="AM38" s="22">
        <v>0</v>
      </c>
      <c r="AN38" s="22">
        <v>0</v>
      </c>
      <c r="AO38" s="22">
        <v>0</v>
      </c>
      <c r="AP38" s="22">
        <v>0</v>
      </c>
      <c r="AQ38" s="22">
        <v>0</v>
      </c>
      <c r="AR38" s="22">
        <v>0</v>
      </c>
      <c r="AS38" s="22">
        <v>0</v>
      </c>
      <c r="AT38" s="22">
        <v>0</v>
      </c>
      <c r="AU38" s="22">
        <v>0</v>
      </c>
      <c r="AV38" s="22">
        <v>0</v>
      </c>
      <c r="AW38" s="22">
        <v>0</v>
      </c>
      <c r="AX38" s="22">
        <v>0</v>
      </c>
      <c r="AY38" s="22">
        <v>0</v>
      </c>
      <c r="AZ38" s="22">
        <v>0</v>
      </c>
      <c r="BA38" s="22">
        <v>0</v>
      </c>
      <c r="BB38" s="22">
        <v>0</v>
      </c>
      <c r="BC38" s="22">
        <v>0</v>
      </c>
      <c r="BD38" s="22">
        <v>0</v>
      </c>
      <c r="BE38" s="22">
        <v>0</v>
      </c>
      <c r="BF38" s="22">
        <v>0</v>
      </c>
      <c r="BG38" s="22">
        <v>0</v>
      </c>
      <c r="BH38" s="22">
        <v>0</v>
      </c>
      <c r="BI38" s="22">
        <v>0</v>
      </c>
      <c r="BJ38" s="22">
        <v>0</v>
      </c>
      <c r="BK38" s="22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2">
        <v>0</v>
      </c>
      <c r="BU38" s="22">
        <v>0</v>
      </c>
      <c r="BV38" s="22">
        <v>0</v>
      </c>
      <c r="BW38" s="22">
        <v>0</v>
      </c>
      <c r="BX38" s="22">
        <v>0</v>
      </c>
      <c r="BY38" s="22">
        <v>0</v>
      </c>
      <c r="BZ38" s="22">
        <v>0</v>
      </c>
      <c r="CA38" s="22">
        <v>0</v>
      </c>
      <c r="CB38" s="22">
        <v>0</v>
      </c>
      <c r="CC38" s="22">
        <v>0</v>
      </c>
      <c r="CD38" s="22">
        <v>0</v>
      </c>
      <c r="CE38" s="22">
        <v>0</v>
      </c>
      <c r="CF38" s="22">
        <v>0</v>
      </c>
      <c r="CG38" s="22">
        <v>0</v>
      </c>
      <c r="CH38" s="22">
        <v>0</v>
      </c>
      <c r="CI38" s="22">
        <v>0</v>
      </c>
      <c r="CJ38" s="22">
        <v>0</v>
      </c>
      <c r="CK38" s="22">
        <v>0</v>
      </c>
      <c r="CL38" s="22">
        <v>0</v>
      </c>
      <c r="CM38" s="22">
        <v>0</v>
      </c>
      <c r="CN38" s="22">
        <v>14.093249999999999</v>
      </c>
      <c r="CO38" s="22">
        <v>4.3899499999999998</v>
      </c>
      <c r="CP38" s="22">
        <v>4.3897399999999998</v>
      </c>
      <c r="CQ38" s="22">
        <v>0</v>
      </c>
      <c r="CR38" s="22">
        <v>0</v>
      </c>
      <c r="CS38" s="22">
        <v>0</v>
      </c>
      <c r="CT38" s="22">
        <v>0</v>
      </c>
      <c r="CU38" s="22">
        <v>0</v>
      </c>
      <c r="CV38" s="22">
        <v>0</v>
      </c>
      <c r="CW38" s="22">
        <v>0</v>
      </c>
      <c r="CX38" s="22">
        <v>0</v>
      </c>
      <c r="CY38" s="22">
        <v>0</v>
      </c>
      <c r="CZ38" s="22">
        <v>0</v>
      </c>
      <c r="DA38" s="22">
        <v>0</v>
      </c>
      <c r="DB38" s="22">
        <v>0</v>
      </c>
      <c r="DC38" s="22">
        <v>0</v>
      </c>
      <c r="DD38" s="22">
        <v>0</v>
      </c>
      <c r="DE38" s="22">
        <v>0</v>
      </c>
      <c r="DF38" s="22">
        <v>0</v>
      </c>
      <c r="DG38" s="22">
        <v>0</v>
      </c>
      <c r="DH38" s="22">
        <v>0</v>
      </c>
      <c r="DI38" s="22">
        <v>0</v>
      </c>
      <c r="DJ38" s="22">
        <v>0</v>
      </c>
      <c r="DK38" s="22">
        <v>0</v>
      </c>
      <c r="DL38" s="22">
        <v>0</v>
      </c>
      <c r="DM38" s="22">
        <v>0</v>
      </c>
      <c r="DN38" s="22">
        <v>0</v>
      </c>
      <c r="DO38" s="22">
        <v>0</v>
      </c>
      <c r="DP38" s="22">
        <v>0</v>
      </c>
      <c r="DQ38" s="22">
        <v>0</v>
      </c>
      <c r="DR38" s="22">
        <v>0</v>
      </c>
      <c r="DS38" s="22">
        <v>0</v>
      </c>
      <c r="DT38" s="22">
        <v>0</v>
      </c>
      <c r="DU38" s="22">
        <v>0</v>
      </c>
      <c r="DV38" s="22">
        <v>0</v>
      </c>
      <c r="DW38" s="22">
        <v>0</v>
      </c>
      <c r="DX38" s="22">
        <v>0</v>
      </c>
      <c r="DY38" s="22">
        <v>0</v>
      </c>
      <c r="DZ38" s="22">
        <v>0</v>
      </c>
      <c r="EA38" s="22">
        <v>0</v>
      </c>
      <c r="EB38" s="22">
        <v>0</v>
      </c>
      <c r="EC38" s="22">
        <v>0</v>
      </c>
      <c r="ED38" s="22">
        <v>0</v>
      </c>
      <c r="EE38" s="22">
        <v>0</v>
      </c>
      <c r="EF38" s="22">
        <v>0</v>
      </c>
      <c r="EG38" s="22">
        <v>0</v>
      </c>
      <c r="EH38" s="22">
        <v>0</v>
      </c>
      <c r="EI38" s="22">
        <v>0</v>
      </c>
      <c r="EJ38" s="22">
        <v>0</v>
      </c>
      <c r="EK38" s="22">
        <v>0</v>
      </c>
      <c r="EL38" s="22">
        <v>0</v>
      </c>
      <c r="EM38" s="22">
        <v>0</v>
      </c>
      <c r="EN38" s="22">
        <v>0</v>
      </c>
      <c r="EO38" s="22">
        <v>0</v>
      </c>
      <c r="EP38" s="22">
        <v>0</v>
      </c>
      <c r="EQ38" s="22">
        <v>0</v>
      </c>
      <c r="ER38" s="22">
        <v>0</v>
      </c>
      <c r="ES38" s="22">
        <v>0</v>
      </c>
      <c r="ET38" s="22">
        <v>0</v>
      </c>
      <c r="EU38" s="22">
        <v>0</v>
      </c>
      <c r="EV38" s="22">
        <v>0</v>
      </c>
      <c r="EW38" s="22">
        <v>0</v>
      </c>
      <c r="EX38" s="22">
        <v>0</v>
      </c>
      <c r="EY38" s="22">
        <v>0</v>
      </c>
      <c r="EZ38" s="22">
        <v>0</v>
      </c>
      <c r="FA38" s="22">
        <v>0</v>
      </c>
      <c r="FB38" s="22">
        <v>0</v>
      </c>
      <c r="FC38" s="22">
        <v>0</v>
      </c>
      <c r="FD38" s="22">
        <v>0</v>
      </c>
      <c r="FE38" s="22">
        <v>0</v>
      </c>
      <c r="FF38" s="22">
        <v>0</v>
      </c>
      <c r="FG38" s="22">
        <v>0</v>
      </c>
      <c r="FH38" s="22">
        <v>0</v>
      </c>
      <c r="FI38" s="22">
        <v>0</v>
      </c>
      <c r="FJ38" s="22">
        <v>0</v>
      </c>
      <c r="FK38" s="22">
        <v>0</v>
      </c>
      <c r="FL38" s="22">
        <v>0</v>
      </c>
      <c r="FM38" s="22">
        <v>0</v>
      </c>
      <c r="FN38" s="22">
        <v>0</v>
      </c>
      <c r="FO38" s="22">
        <v>0</v>
      </c>
      <c r="FP38" s="22">
        <v>0</v>
      </c>
      <c r="FQ38" s="22">
        <v>0</v>
      </c>
      <c r="FR38" s="22">
        <v>0</v>
      </c>
      <c r="FS38" s="22">
        <v>0</v>
      </c>
      <c r="FT38" s="22">
        <v>0</v>
      </c>
      <c r="FU38" s="22">
        <v>0</v>
      </c>
      <c r="FV38" s="22">
        <v>0</v>
      </c>
      <c r="FW38" s="22">
        <v>0</v>
      </c>
      <c r="FX38" s="22">
        <v>0</v>
      </c>
      <c r="FY38" s="22">
        <v>0</v>
      </c>
      <c r="FZ38" s="22">
        <v>0</v>
      </c>
      <c r="GA38" s="22">
        <v>0</v>
      </c>
      <c r="GB38" s="22">
        <v>0</v>
      </c>
      <c r="GC38" s="22">
        <v>0</v>
      </c>
      <c r="GD38" s="22">
        <v>0</v>
      </c>
      <c r="GE38" s="22">
        <v>0</v>
      </c>
      <c r="GF38" s="22">
        <v>0</v>
      </c>
      <c r="GG38" s="22">
        <v>0</v>
      </c>
      <c r="GH38" s="22">
        <v>0</v>
      </c>
      <c r="GI38" s="22">
        <v>0</v>
      </c>
      <c r="GJ38" s="22">
        <v>0</v>
      </c>
      <c r="GK38" s="22">
        <v>0</v>
      </c>
      <c r="GL38" s="22">
        <v>0</v>
      </c>
      <c r="GM38" s="22">
        <v>0</v>
      </c>
      <c r="GN38" s="22">
        <v>0</v>
      </c>
      <c r="GO38" s="22">
        <v>0</v>
      </c>
      <c r="GP38" s="22">
        <v>0</v>
      </c>
      <c r="GQ38" s="22">
        <v>0</v>
      </c>
      <c r="GR38" s="22">
        <v>1063.6600000000001</v>
      </c>
      <c r="GS38" s="22">
        <v>1063.6600000000001</v>
      </c>
      <c r="GT38" s="22">
        <v>1063.6600000000001</v>
      </c>
      <c r="GU38" s="22">
        <v>0</v>
      </c>
      <c r="GV38" s="22">
        <v>0</v>
      </c>
      <c r="GW38" s="22">
        <v>0</v>
      </c>
      <c r="GX38" s="22">
        <v>0</v>
      </c>
      <c r="GY38" s="22">
        <v>0</v>
      </c>
      <c r="GZ38" s="22">
        <v>0</v>
      </c>
      <c r="HA38" s="22">
        <v>0</v>
      </c>
      <c r="HB38" s="22">
        <v>0</v>
      </c>
      <c r="HC38" s="22">
        <v>0</v>
      </c>
    </row>
    <row r="39" spans="1:211" s="7" customFormat="1" x14ac:dyDescent="0.2">
      <c r="A39" s="20" t="s">
        <v>167</v>
      </c>
      <c r="B39" s="21">
        <f t="shared" si="15"/>
        <v>264.09325000000001</v>
      </c>
      <c r="C39" s="21">
        <f t="shared" si="15"/>
        <v>520.45294999999999</v>
      </c>
      <c r="D39" s="21">
        <f t="shared" si="15"/>
        <v>516.06299999999999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22">
        <v>0</v>
      </c>
      <c r="M39" s="22">
        <v>0</v>
      </c>
      <c r="N39" s="22">
        <v>0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0</v>
      </c>
      <c r="AF39" s="22">
        <v>0</v>
      </c>
      <c r="AG39" s="22">
        <v>0</v>
      </c>
      <c r="AH39" s="22">
        <v>0</v>
      </c>
      <c r="AI39" s="22">
        <v>0</v>
      </c>
      <c r="AJ39" s="22">
        <v>0</v>
      </c>
      <c r="AK39" s="22">
        <v>0</v>
      </c>
      <c r="AL39" s="22">
        <v>0</v>
      </c>
      <c r="AM39" s="22">
        <v>0</v>
      </c>
      <c r="AN39" s="22">
        <v>0</v>
      </c>
      <c r="AO39" s="22">
        <v>0</v>
      </c>
      <c r="AP39" s="22">
        <v>0</v>
      </c>
      <c r="AQ39" s="22">
        <v>0</v>
      </c>
      <c r="AR39" s="22">
        <v>0</v>
      </c>
      <c r="AS39" s="22">
        <v>0</v>
      </c>
      <c r="AT39" s="22">
        <v>0</v>
      </c>
      <c r="AU39" s="22">
        <v>0</v>
      </c>
      <c r="AV39" s="22">
        <v>0</v>
      </c>
      <c r="AW39" s="22">
        <v>0</v>
      </c>
      <c r="AX39" s="22">
        <v>0</v>
      </c>
      <c r="AY39" s="22">
        <v>0</v>
      </c>
      <c r="AZ39" s="22">
        <v>0</v>
      </c>
      <c r="BA39" s="22">
        <v>0</v>
      </c>
      <c r="BB39" s="22">
        <v>0</v>
      </c>
      <c r="BC39" s="22">
        <v>0</v>
      </c>
      <c r="BD39" s="22">
        <v>0</v>
      </c>
      <c r="BE39" s="22">
        <v>0</v>
      </c>
      <c r="BF39" s="22">
        <v>0</v>
      </c>
      <c r="BG39" s="22">
        <v>0</v>
      </c>
      <c r="BH39" s="22">
        <v>0</v>
      </c>
      <c r="BI39" s="22">
        <v>0</v>
      </c>
      <c r="BJ39" s="22">
        <v>0</v>
      </c>
      <c r="BK39" s="22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2">
        <v>0</v>
      </c>
      <c r="BU39" s="22">
        <v>0</v>
      </c>
      <c r="BV39" s="22">
        <v>0</v>
      </c>
      <c r="BW39" s="22">
        <v>0</v>
      </c>
      <c r="BX39" s="22">
        <v>0</v>
      </c>
      <c r="BY39" s="22">
        <v>0</v>
      </c>
      <c r="BZ39" s="22">
        <v>0</v>
      </c>
      <c r="CA39" s="22">
        <v>0</v>
      </c>
      <c r="CB39" s="22">
        <v>0</v>
      </c>
      <c r="CC39" s="22">
        <v>0</v>
      </c>
      <c r="CD39" s="22">
        <v>0</v>
      </c>
      <c r="CE39" s="22">
        <v>0</v>
      </c>
      <c r="CF39" s="22">
        <v>0</v>
      </c>
      <c r="CG39" s="22">
        <v>0</v>
      </c>
      <c r="CH39" s="22">
        <v>0</v>
      </c>
      <c r="CI39" s="22">
        <v>0</v>
      </c>
      <c r="CJ39" s="22">
        <v>0</v>
      </c>
      <c r="CK39" s="22">
        <v>0</v>
      </c>
      <c r="CL39" s="22">
        <v>0</v>
      </c>
      <c r="CM39" s="22">
        <v>0</v>
      </c>
      <c r="CN39" s="22">
        <v>14.093249999999999</v>
      </c>
      <c r="CO39" s="22">
        <v>4.3899499999999998</v>
      </c>
      <c r="CP39" s="22">
        <v>0</v>
      </c>
      <c r="CQ39" s="22">
        <v>0</v>
      </c>
      <c r="CR39" s="22">
        <v>0</v>
      </c>
      <c r="CS39" s="22">
        <v>0</v>
      </c>
      <c r="CT39" s="22">
        <v>0</v>
      </c>
      <c r="CU39" s="22">
        <v>0</v>
      </c>
      <c r="CV39" s="22">
        <v>0</v>
      </c>
      <c r="CW39" s="22">
        <v>0</v>
      </c>
      <c r="CX39" s="22">
        <v>0</v>
      </c>
      <c r="CY39" s="22">
        <v>0</v>
      </c>
      <c r="CZ39" s="22">
        <v>0</v>
      </c>
      <c r="DA39" s="22">
        <v>0</v>
      </c>
      <c r="DB39" s="22">
        <v>0</v>
      </c>
      <c r="DC39" s="22">
        <v>0</v>
      </c>
      <c r="DD39" s="22">
        <v>0</v>
      </c>
      <c r="DE39" s="22">
        <v>0</v>
      </c>
      <c r="DF39" s="22">
        <v>0</v>
      </c>
      <c r="DG39" s="22">
        <v>0</v>
      </c>
      <c r="DH39" s="22">
        <v>0</v>
      </c>
      <c r="DI39" s="22">
        <v>0</v>
      </c>
      <c r="DJ39" s="22">
        <v>0</v>
      </c>
      <c r="DK39" s="22">
        <v>0</v>
      </c>
      <c r="DL39" s="22">
        <v>0</v>
      </c>
      <c r="DM39" s="22">
        <v>0</v>
      </c>
      <c r="DN39" s="22">
        <v>0</v>
      </c>
      <c r="DO39" s="22">
        <v>0</v>
      </c>
      <c r="DP39" s="22">
        <v>0</v>
      </c>
      <c r="DQ39" s="22">
        <v>0</v>
      </c>
      <c r="DR39" s="22">
        <v>0</v>
      </c>
      <c r="DS39" s="22">
        <v>266.06299999999999</v>
      </c>
      <c r="DT39" s="22">
        <v>266.06299999999999</v>
      </c>
      <c r="DU39" s="22">
        <v>0</v>
      </c>
      <c r="DV39" s="22">
        <v>0</v>
      </c>
      <c r="DW39" s="22">
        <v>0</v>
      </c>
      <c r="DX39" s="22">
        <v>0</v>
      </c>
      <c r="DY39" s="22">
        <v>0</v>
      </c>
      <c r="DZ39" s="22">
        <v>0</v>
      </c>
      <c r="EA39" s="22">
        <v>0</v>
      </c>
      <c r="EB39" s="22">
        <v>0</v>
      </c>
      <c r="EC39" s="22">
        <v>0</v>
      </c>
      <c r="ED39" s="22">
        <v>0</v>
      </c>
      <c r="EE39" s="22">
        <v>0</v>
      </c>
      <c r="EF39" s="22">
        <v>0</v>
      </c>
      <c r="EG39" s="22">
        <v>0</v>
      </c>
      <c r="EH39" s="22">
        <v>0</v>
      </c>
      <c r="EI39" s="22">
        <v>0</v>
      </c>
      <c r="EJ39" s="22">
        <v>0</v>
      </c>
      <c r="EK39" s="22">
        <v>0</v>
      </c>
      <c r="EL39" s="22">
        <v>0</v>
      </c>
      <c r="EM39" s="22">
        <v>0</v>
      </c>
      <c r="EN39" s="22">
        <v>0</v>
      </c>
      <c r="EO39" s="22">
        <v>0</v>
      </c>
      <c r="EP39" s="22">
        <v>0</v>
      </c>
      <c r="EQ39" s="22">
        <v>0</v>
      </c>
      <c r="ER39" s="22">
        <v>0</v>
      </c>
      <c r="ES39" s="22">
        <v>0</v>
      </c>
      <c r="ET39" s="22">
        <v>0</v>
      </c>
      <c r="EU39" s="22">
        <v>0</v>
      </c>
      <c r="EV39" s="22">
        <v>0</v>
      </c>
      <c r="EW39" s="22">
        <v>0</v>
      </c>
      <c r="EX39" s="22">
        <v>0</v>
      </c>
      <c r="EY39" s="22">
        <v>0</v>
      </c>
      <c r="EZ39" s="22">
        <v>0</v>
      </c>
      <c r="FA39" s="22">
        <v>0</v>
      </c>
      <c r="FB39" s="22">
        <v>0</v>
      </c>
      <c r="FC39" s="22">
        <v>0</v>
      </c>
      <c r="FD39" s="22">
        <v>0</v>
      </c>
      <c r="FE39" s="22">
        <v>0</v>
      </c>
      <c r="FF39" s="22">
        <v>0</v>
      </c>
      <c r="FG39" s="22">
        <v>0</v>
      </c>
      <c r="FH39" s="22">
        <v>0</v>
      </c>
      <c r="FI39" s="22">
        <v>0</v>
      </c>
      <c r="FJ39" s="22">
        <v>0</v>
      </c>
      <c r="FK39" s="22">
        <v>0</v>
      </c>
      <c r="FL39" s="22">
        <v>0</v>
      </c>
      <c r="FM39" s="22">
        <v>0</v>
      </c>
      <c r="FN39" s="22">
        <v>0</v>
      </c>
      <c r="FO39" s="22">
        <v>0</v>
      </c>
      <c r="FP39" s="22">
        <v>0</v>
      </c>
      <c r="FQ39" s="22">
        <v>0</v>
      </c>
      <c r="FR39" s="22">
        <v>0</v>
      </c>
      <c r="FS39" s="22">
        <v>0</v>
      </c>
      <c r="FT39" s="22">
        <v>0</v>
      </c>
      <c r="FU39" s="22">
        <v>0</v>
      </c>
      <c r="FV39" s="22">
        <v>0</v>
      </c>
      <c r="FW39" s="22">
        <v>0</v>
      </c>
      <c r="FX39" s="22">
        <v>0</v>
      </c>
      <c r="FY39" s="22">
        <v>0</v>
      </c>
      <c r="FZ39" s="22">
        <v>0</v>
      </c>
      <c r="GA39" s="22">
        <v>0</v>
      </c>
      <c r="GB39" s="22">
        <v>0</v>
      </c>
      <c r="GC39" s="22">
        <v>0</v>
      </c>
      <c r="GD39" s="22">
        <v>0</v>
      </c>
      <c r="GE39" s="22">
        <v>0</v>
      </c>
      <c r="GF39" s="22">
        <v>0</v>
      </c>
      <c r="GG39" s="22">
        <v>0</v>
      </c>
      <c r="GH39" s="22">
        <v>0</v>
      </c>
      <c r="GI39" s="22">
        <v>0</v>
      </c>
      <c r="GJ39" s="22">
        <v>0</v>
      </c>
      <c r="GK39" s="22">
        <v>0</v>
      </c>
      <c r="GL39" s="22">
        <v>0</v>
      </c>
      <c r="GM39" s="22">
        <v>0</v>
      </c>
      <c r="GN39" s="22">
        <v>0</v>
      </c>
      <c r="GO39" s="22">
        <v>250</v>
      </c>
      <c r="GP39" s="22">
        <v>250</v>
      </c>
      <c r="GQ39" s="22">
        <v>250</v>
      </c>
      <c r="GR39" s="22">
        <v>0</v>
      </c>
      <c r="GS39" s="22">
        <v>0</v>
      </c>
      <c r="GT39" s="22">
        <v>0</v>
      </c>
      <c r="GU39" s="22">
        <v>0</v>
      </c>
      <c r="GV39" s="22">
        <v>0</v>
      </c>
      <c r="GW39" s="22">
        <v>0</v>
      </c>
      <c r="GX39" s="22">
        <v>0</v>
      </c>
      <c r="GY39" s="22">
        <v>0</v>
      </c>
      <c r="GZ39" s="22">
        <v>0</v>
      </c>
      <c r="HA39" s="22">
        <v>0</v>
      </c>
      <c r="HB39" s="22">
        <v>0</v>
      </c>
      <c r="HC39" s="22">
        <v>0</v>
      </c>
    </row>
    <row r="40" spans="1:211" s="7" customFormat="1" x14ac:dyDescent="0.2">
      <c r="A40" s="20" t="s">
        <v>168</v>
      </c>
      <c r="B40" s="21">
        <f t="shared" si="15"/>
        <v>10185.30949</v>
      </c>
      <c r="C40" s="21">
        <f t="shared" si="15"/>
        <v>26393.372190000002</v>
      </c>
      <c r="D40" s="21">
        <f t="shared" si="15"/>
        <v>26021.359400000001</v>
      </c>
      <c r="E40" s="22">
        <v>0</v>
      </c>
      <c r="F40" s="22">
        <v>0</v>
      </c>
      <c r="G40" s="22">
        <v>0</v>
      </c>
      <c r="H40" s="22">
        <v>0</v>
      </c>
      <c r="I40" s="22">
        <v>0</v>
      </c>
      <c r="J40" s="22">
        <v>0</v>
      </c>
      <c r="K40" s="22">
        <v>0</v>
      </c>
      <c r="L40" s="22">
        <v>0</v>
      </c>
      <c r="M40" s="22">
        <v>0</v>
      </c>
      <c r="N40" s="22">
        <v>0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0</v>
      </c>
      <c r="AF40" s="22">
        <v>0</v>
      </c>
      <c r="AG40" s="22">
        <v>0</v>
      </c>
      <c r="AH40" s="22">
        <v>0</v>
      </c>
      <c r="AI40" s="22">
        <v>0</v>
      </c>
      <c r="AJ40" s="22">
        <v>504.42095</v>
      </c>
      <c r="AK40" s="22">
        <v>434.80788000000001</v>
      </c>
      <c r="AL40" s="22">
        <v>0</v>
      </c>
      <c r="AM40" s="22">
        <v>0</v>
      </c>
      <c r="AN40" s="22">
        <v>0</v>
      </c>
      <c r="AO40" s="22">
        <v>0</v>
      </c>
      <c r="AP40" s="22">
        <v>0</v>
      </c>
      <c r="AQ40" s="22">
        <v>0</v>
      </c>
      <c r="AR40" s="22">
        <v>0</v>
      </c>
      <c r="AS40" s="22">
        <v>0</v>
      </c>
      <c r="AT40" s="22">
        <v>0</v>
      </c>
      <c r="AU40" s="22">
        <v>0</v>
      </c>
      <c r="AV40" s="22">
        <v>0</v>
      </c>
      <c r="AW40" s="22">
        <v>0</v>
      </c>
      <c r="AX40" s="22">
        <v>0</v>
      </c>
      <c r="AY40" s="22">
        <v>0</v>
      </c>
      <c r="AZ40" s="22">
        <v>0</v>
      </c>
      <c r="BA40" s="22">
        <v>0</v>
      </c>
      <c r="BB40" s="22">
        <v>0</v>
      </c>
      <c r="BC40" s="22">
        <v>0</v>
      </c>
      <c r="BD40" s="22">
        <v>0</v>
      </c>
      <c r="BE40" s="22">
        <v>0</v>
      </c>
      <c r="BF40" s="22">
        <v>0</v>
      </c>
      <c r="BG40" s="22">
        <v>0</v>
      </c>
      <c r="BH40" s="22">
        <v>0</v>
      </c>
      <c r="BI40" s="22">
        <v>0</v>
      </c>
      <c r="BJ40" s="22">
        <v>0</v>
      </c>
      <c r="BK40" s="22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2">
        <v>0</v>
      </c>
      <c r="BU40" s="22">
        <v>0</v>
      </c>
      <c r="BV40" s="22">
        <v>0</v>
      </c>
      <c r="BW40" s="22">
        <v>0</v>
      </c>
      <c r="BX40" s="22">
        <v>0</v>
      </c>
      <c r="BY40" s="22">
        <v>0</v>
      </c>
      <c r="BZ40" s="22">
        <v>0</v>
      </c>
      <c r="CA40" s="22">
        <v>0</v>
      </c>
      <c r="CB40" s="22">
        <v>0</v>
      </c>
      <c r="CC40" s="22">
        <v>0</v>
      </c>
      <c r="CD40" s="22">
        <v>0</v>
      </c>
      <c r="CE40" s="22">
        <v>797.27591000000007</v>
      </c>
      <c r="CF40" s="22">
        <v>292.85496000000001</v>
      </c>
      <c r="CG40" s="22">
        <v>292.85496000000001</v>
      </c>
      <c r="CH40" s="22">
        <v>4909.5803299999998</v>
      </c>
      <c r="CI40" s="22">
        <v>4909.5803299999998</v>
      </c>
      <c r="CJ40" s="22">
        <v>4745.22145</v>
      </c>
      <c r="CK40" s="22">
        <v>0</v>
      </c>
      <c r="CL40" s="22">
        <v>0</v>
      </c>
      <c r="CM40" s="22">
        <v>0</v>
      </c>
      <c r="CN40" s="22">
        <v>14.093249999999999</v>
      </c>
      <c r="CO40" s="22">
        <v>4.3899499999999998</v>
      </c>
      <c r="CP40" s="22">
        <v>4.3899499999999998</v>
      </c>
      <c r="CQ40" s="22">
        <v>0</v>
      </c>
      <c r="CR40" s="22">
        <v>0</v>
      </c>
      <c r="CS40" s="22">
        <v>0</v>
      </c>
      <c r="CT40" s="22">
        <v>0</v>
      </c>
      <c r="CU40" s="22">
        <v>0</v>
      </c>
      <c r="CV40" s="22">
        <v>0</v>
      </c>
      <c r="CW40" s="22">
        <v>0</v>
      </c>
      <c r="CX40" s="22">
        <v>0</v>
      </c>
      <c r="CY40" s="22">
        <v>0</v>
      </c>
      <c r="CZ40" s="22">
        <v>0</v>
      </c>
      <c r="DA40" s="22">
        <v>0</v>
      </c>
      <c r="DB40" s="22">
        <v>0</v>
      </c>
      <c r="DC40" s="22">
        <v>0</v>
      </c>
      <c r="DD40" s="22">
        <v>0</v>
      </c>
      <c r="DE40" s="22">
        <v>0</v>
      </c>
      <c r="DF40" s="22">
        <v>0</v>
      </c>
      <c r="DG40" s="22">
        <v>0</v>
      </c>
      <c r="DH40" s="22">
        <v>0</v>
      </c>
      <c r="DI40" s="22">
        <v>0</v>
      </c>
      <c r="DJ40" s="22">
        <v>0</v>
      </c>
      <c r="DK40" s="22">
        <v>0</v>
      </c>
      <c r="DL40" s="22">
        <v>0</v>
      </c>
      <c r="DM40" s="22">
        <v>0</v>
      </c>
      <c r="DN40" s="22">
        <v>0</v>
      </c>
      <c r="DO40" s="22">
        <v>0</v>
      </c>
      <c r="DP40" s="22">
        <v>1700</v>
      </c>
      <c r="DQ40" s="22">
        <v>1700</v>
      </c>
      <c r="DR40" s="22">
        <v>0</v>
      </c>
      <c r="DS40" s="22">
        <v>774.625</v>
      </c>
      <c r="DT40" s="22">
        <v>774.625</v>
      </c>
      <c r="DU40" s="22">
        <v>0</v>
      </c>
      <c r="DV40" s="22">
        <v>0</v>
      </c>
      <c r="DW40" s="22">
        <v>0</v>
      </c>
      <c r="DX40" s="22">
        <v>0</v>
      </c>
      <c r="DY40" s="22">
        <v>0</v>
      </c>
      <c r="DZ40" s="22">
        <v>0</v>
      </c>
      <c r="EA40" s="22">
        <v>0</v>
      </c>
      <c r="EB40" s="22">
        <v>0</v>
      </c>
      <c r="EC40" s="22">
        <v>0</v>
      </c>
      <c r="ED40" s="22">
        <v>0</v>
      </c>
      <c r="EE40" s="22">
        <v>0</v>
      </c>
      <c r="EF40" s="22">
        <v>0</v>
      </c>
      <c r="EG40" s="22">
        <v>0</v>
      </c>
      <c r="EH40" s="22">
        <v>0</v>
      </c>
      <c r="EI40" s="22">
        <v>0</v>
      </c>
      <c r="EJ40" s="22">
        <v>0</v>
      </c>
      <c r="EK40" s="22">
        <v>0</v>
      </c>
      <c r="EL40" s="22">
        <v>0</v>
      </c>
      <c r="EM40" s="22">
        <v>0</v>
      </c>
      <c r="EN40" s="22">
        <v>0</v>
      </c>
      <c r="EO40" s="22">
        <v>0</v>
      </c>
      <c r="EP40" s="22">
        <v>0</v>
      </c>
      <c r="EQ40" s="22">
        <v>0</v>
      </c>
      <c r="ER40" s="22">
        <v>0</v>
      </c>
      <c r="ES40" s="22">
        <v>0</v>
      </c>
      <c r="ET40" s="22">
        <v>0</v>
      </c>
      <c r="EU40" s="22">
        <v>0</v>
      </c>
      <c r="EV40" s="22">
        <v>0</v>
      </c>
      <c r="EW40" s="22">
        <v>0</v>
      </c>
      <c r="EX40" s="22">
        <v>0</v>
      </c>
      <c r="EY40" s="22">
        <v>0</v>
      </c>
      <c r="EZ40" s="22">
        <v>0</v>
      </c>
      <c r="FA40" s="22">
        <v>0</v>
      </c>
      <c r="FB40" s="22">
        <v>0</v>
      </c>
      <c r="FC40" s="22">
        <v>0</v>
      </c>
      <c r="FD40" s="22">
        <v>0</v>
      </c>
      <c r="FE40" s="22">
        <v>0</v>
      </c>
      <c r="FF40" s="22">
        <v>0</v>
      </c>
      <c r="FG40" s="22">
        <v>0</v>
      </c>
      <c r="FH40" s="22">
        <v>0</v>
      </c>
      <c r="FI40" s="22">
        <v>0</v>
      </c>
      <c r="FJ40" s="22">
        <v>0</v>
      </c>
      <c r="FK40" s="22">
        <v>0</v>
      </c>
      <c r="FL40" s="22">
        <v>13743.141</v>
      </c>
      <c r="FM40" s="22">
        <v>13605.10016</v>
      </c>
      <c r="FN40" s="22">
        <v>0</v>
      </c>
      <c r="FO40" s="22">
        <v>0</v>
      </c>
      <c r="FP40" s="22">
        <v>0</v>
      </c>
      <c r="FQ40" s="22">
        <v>0</v>
      </c>
      <c r="FR40" s="22">
        <v>0</v>
      </c>
      <c r="FS40" s="22">
        <v>0</v>
      </c>
      <c r="FT40" s="22">
        <v>0</v>
      </c>
      <c r="FU40" s="22">
        <v>0</v>
      </c>
      <c r="FV40" s="22">
        <v>0</v>
      </c>
      <c r="FW40" s="22">
        <v>0</v>
      </c>
      <c r="FX40" s="22">
        <v>0</v>
      </c>
      <c r="FY40" s="22">
        <v>0</v>
      </c>
      <c r="FZ40" s="22">
        <v>0</v>
      </c>
      <c r="GA40" s="22">
        <v>0</v>
      </c>
      <c r="GB40" s="22">
        <v>0</v>
      </c>
      <c r="GC40" s="22">
        <v>0</v>
      </c>
      <c r="GD40" s="22">
        <v>0</v>
      </c>
      <c r="GE40" s="22">
        <v>0</v>
      </c>
      <c r="GF40" s="22">
        <v>0</v>
      </c>
      <c r="GG40" s="22">
        <v>0</v>
      </c>
      <c r="GH40" s="22">
        <v>0</v>
      </c>
      <c r="GI40" s="22">
        <v>0</v>
      </c>
      <c r="GJ40" s="22">
        <v>0</v>
      </c>
      <c r="GK40" s="22">
        <v>0</v>
      </c>
      <c r="GL40" s="22">
        <v>0</v>
      </c>
      <c r="GM40" s="22">
        <v>0</v>
      </c>
      <c r="GN40" s="22">
        <v>0</v>
      </c>
      <c r="GO40" s="22">
        <v>0</v>
      </c>
      <c r="GP40" s="22">
        <v>0</v>
      </c>
      <c r="GQ40" s="22">
        <v>0</v>
      </c>
      <c r="GR40" s="22">
        <v>4464.3599999999997</v>
      </c>
      <c r="GS40" s="22">
        <v>4464.3599999999997</v>
      </c>
      <c r="GT40" s="22">
        <v>4464.3599999999997</v>
      </c>
      <c r="GU40" s="22">
        <v>0</v>
      </c>
      <c r="GV40" s="22">
        <v>0</v>
      </c>
      <c r="GW40" s="22">
        <v>0</v>
      </c>
      <c r="GX40" s="22">
        <v>0</v>
      </c>
      <c r="GY40" s="22">
        <v>0</v>
      </c>
      <c r="GZ40" s="22">
        <v>0</v>
      </c>
      <c r="HA40" s="22">
        <v>0</v>
      </c>
      <c r="HB40" s="22">
        <v>0</v>
      </c>
      <c r="HC40" s="22">
        <v>0</v>
      </c>
    </row>
    <row r="41" spans="1:211" s="7" customFormat="1" x14ac:dyDescent="0.2">
      <c r="A41" s="20" t="s">
        <v>169</v>
      </c>
      <c r="B41" s="21">
        <f t="shared" ref="B41:D48" si="16">E41+H41+K41+N41+Q41+T41+W41+Z41+AC41+AF41+AI41+AL41+AO41+AR41+AU41+AX41+BA41+BD41+BG41+BJ41+BM41+BP41+BS41+BV41+BY41+CB41+CE41+CH41+CK41+CN41+CQ41+CT41+CW41+CZ41+DC41+DF41+DI41+DL41+DO41+DR41+DU41+DX41+EA41+ED41+EG41+EJ41+EM41+EP41+ES41+EV41+EY41+FB41+FE41+FH41+FK41+FN41+FQ41+FT41+FW41+FZ41+GC41+GF41+GI41+GL41+GO41+GR41+GU41+GX41+HA41</f>
        <v>1692.97325</v>
      </c>
      <c r="C41" s="21">
        <f t="shared" si="16"/>
        <v>2515.0163000000002</v>
      </c>
      <c r="D41" s="21">
        <f t="shared" si="16"/>
        <v>2510.6263500000005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0</v>
      </c>
      <c r="AF41" s="22">
        <v>0</v>
      </c>
      <c r="AG41" s="22">
        <v>0</v>
      </c>
      <c r="AH41" s="22">
        <v>0</v>
      </c>
      <c r="AI41" s="22">
        <v>0</v>
      </c>
      <c r="AJ41" s="22">
        <v>0</v>
      </c>
      <c r="AK41" s="22">
        <v>0</v>
      </c>
      <c r="AL41" s="22">
        <v>0</v>
      </c>
      <c r="AM41" s="22">
        <v>0</v>
      </c>
      <c r="AN41" s="22">
        <v>0</v>
      </c>
      <c r="AO41" s="22">
        <v>0</v>
      </c>
      <c r="AP41" s="22">
        <v>0</v>
      </c>
      <c r="AQ41" s="22">
        <v>0</v>
      </c>
      <c r="AR41" s="22">
        <v>0</v>
      </c>
      <c r="AS41" s="22">
        <v>0</v>
      </c>
      <c r="AT41" s="22">
        <v>0</v>
      </c>
      <c r="AU41" s="22">
        <v>0</v>
      </c>
      <c r="AV41" s="22">
        <v>0</v>
      </c>
      <c r="AW41" s="22">
        <v>0</v>
      </c>
      <c r="AX41" s="22">
        <v>0</v>
      </c>
      <c r="AY41" s="22">
        <v>0</v>
      </c>
      <c r="AZ41" s="22">
        <v>0</v>
      </c>
      <c r="BA41" s="22">
        <v>0</v>
      </c>
      <c r="BB41" s="22">
        <v>0</v>
      </c>
      <c r="BC41" s="22">
        <v>0</v>
      </c>
      <c r="BD41" s="22">
        <v>0</v>
      </c>
      <c r="BE41" s="22">
        <v>0</v>
      </c>
      <c r="BF41" s="22">
        <v>0</v>
      </c>
      <c r="BG41" s="22">
        <v>0</v>
      </c>
      <c r="BH41" s="22">
        <v>0</v>
      </c>
      <c r="BI41" s="22">
        <v>0</v>
      </c>
      <c r="BJ41" s="22">
        <v>0</v>
      </c>
      <c r="BK41" s="22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0</v>
      </c>
      <c r="BQ41" s="22">
        <v>0</v>
      </c>
      <c r="BR41" s="22">
        <v>0</v>
      </c>
      <c r="BS41" s="22">
        <v>0</v>
      </c>
      <c r="BT41" s="22">
        <v>0</v>
      </c>
      <c r="BU41" s="22">
        <v>0</v>
      </c>
      <c r="BV41" s="22">
        <v>0</v>
      </c>
      <c r="BW41" s="22">
        <v>0</v>
      </c>
      <c r="BX41" s="22">
        <v>0</v>
      </c>
      <c r="BY41" s="22">
        <v>0</v>
      </c>
      <c r="BZ41" s="22">
        <v>0</v>
      </c>
      <c r="CA41" s="22">
        <v>0</v>
      </c>
      <c r="CB41" s="22">
        <v>0</v>
      </c>
      <c r="CC41" s="22">
        <v>0</v>
      </c>
      <c r="CD41" s="22">
        <v>0</v>
      </c>
      <c r="CE41" s="22">
        <v>0</v>
      </c>
      <c r="CF41" s="22">
        <v>0</v>
      </c>
      <c r="CG41" s="22">
        <v>0</v>
      </c>
      <c r="CH41" s="22">
        <v>0</v>
      </c>
      <c r="CI41" s="22">
        <v>0</v>
      </c>
      <c r="CJ41" s="22">
        <v>0</v>
      </c>
      <c r="CK41" s="22">
        <v>0</v>
      </c>
      <c r="CL41" s="22">
        <v>0</v>
      </c>
      <c r="CM41" s="22">
        <v>0</v>
      </c>
      <c r="CN41" s="22">
        <v>14.093249999999999</v>
      </c>
      <c r="CO41" s="22">
        <v>4.3899499999999998</v>
      </c>
      <c r="CP41" s="22">
        <v>0</v>
      </c>
      <c r="CQ41" s="22">
        <v>0</v>
      </c>
      <c r="CR41" s="22">
        <v>0</v>
      </c>
      <c r="CS41" s="22">
        <v>0</v>
      </c>
      <c r="CT41" s="22">
        <v>0</v>
      </c>
      <c r="CU41" s="22">
        <v>0</v>
      </c>
      <c r="CV41" s="22">
        <v>0</v>
      </c>
      <c r="CW41" s="22">
        <v>0</v>
      </c>
      <c r="CX41" s="22">
        <v>585.34705000000008</v>
      </c>
      <c r="CY41" s="22">
        <v>585.34705000000008</v>
      </c>
      <c r="CZ41" s="22">
        <v>0</v>
      </c>
      <c r="DA41" s="22">
        <v>0</v>
      </c>
      <c r="DB41" s="22">
        <v>0</v>
      </c>
      <c r="DC41" s="22">
        <v>0</v>
      </c>
      <c r="DD41" s="22">
        <v>0</v>
      </c>
      <c r="DE41" s="22">
        <v>0</v>
      </c>
      <c r="DF41" s="22">
        <v>0</v>
      </c>
      <c r="DG41" s="22">
        <v>0</v>
      </c>
      <c r="DH41" s="22">
        <v>0</v>
      </c>
      <c r="DI41" s="22">
        <v>0</v>
      </c>
      <c r="DJ41" s="22">
        <v>0</v>
      </c>
      <c r="DK41" s="22">
        <v>0</v>
      </c>
      <c r="DL41" s="22">
        <v>0</v>
      </c>
      <c r="DM41" s="22">
        <v>0</v>
      </c>
      <c r="DN41" s="22">
        <v>0</v>
      </c>
      <c r="DO41" s="22">
        <v>0</v>
      </c>
      <c r="DP41" s="22">
        <v>0</v>
      </c>
      <c r="DQ41" s="22">
        <v>0</v>
      </c>
      <c r="DR41" s="22">
        <v>0</v>
      </c>
      <c r="DS41" s="22">
        <v>246.39929999999998</v>
      </c>
      <c r="DT41" s="22">
        <v>246.39929999999998</v>
      </c>
      <c r="DU41" s="22">
        <v>0</v>
      </c>
      <c r="DV41" s="22">
        <v>0</v>
      </c>
      <c r="DW41" s="22">
        <v>0</v>
      </c>
      <c r="DX41" s="22">
        <v>0</v>
      </c>
      <c r="DY41" s="22">
        <v>0</v>
      </c>
      <c r="DZ41" s="22">
        <v>0</v>
      </c>
      <c r="EA41" s="22">
        <v>0</v>
      </c>
      <c r="EB41" s="22">
        <v>0</v>
      </c>
      <c r="EC41" s="22">
        <v>0</v>
      </c>
      <c r="ED41" s="22">
        <v>0</v>
      </c>
      <c r="EE41" s="22">
        <v>0</v>
      </c>
      <c r="EF41" s="22">
        <v>0</v>
      </c>
      <c r="EG41" s="22">
        <v>0</v>
      </c>
      <c r="EH41" s="22">
        <v>0</v>
      </c>
      <c r="EI41" s="22">
        <v>0</v>
      </c>
      <c r="EJ41" s="22">
        <v>0</v>
      </c>
      <c r="EK41" s="22">
        <v>0</v>
      </c>
      <c r="EL41" s="22">
        <v>0</v>
      </c>
      <c r="EM41" s="22">
        <v>0</v>
      </c>
      <c r="EN41" s="22">
        <v>0</v>
      </c>
      <c r="EO41" s="22">
        <v>0</v>
      </c>
      <c r="EP41" s="22">
        <v>0</v>
      </c>
      <c r="EQ41" s="22">
        <v>0</v>
      </c>
      <c r="ER41" s="22">
        <v>0</v>
      </c>
      <c r="ES41" s="22">
        <v>0</v>
      </c>
      <c r="ET41" s="22">
        <v>0</v>
      </c>
      <c r="EU41" s="22">
        <v>0</v>
      </c>
      <c r="EV41" s="22">
        <v>0</v>
      </c>
      <c r="EW41" s="22">
        <v>0</v>
      </c>
      <c r="EX41" s="22">
        <v>0</v>
      </c>
      <c r="EY41" s="22">
        <v>0</v>
      </c>
      <c r="EZ41" s="22">
        <v>0</v>
      </c>
      <c r="FA41" s="22">
        <v>0</v>
      </c>
      <c r="FB41" s="22">
        <v>0</v>
      </c>
      <c r="FC41" s="22">
        <v>0</v>
      </c>
      <c r="FD41" s="22">
        <v>0</v>
      </c>
      <c r="FE41" s="22">
        <v>0</v>
      </c>
      <c r="FF41" s="22">
        <v>0</v>
      </c>
      <c r="FG41" s="22">
        <v>0</v>
      </c>
      <c r="FH41" s="22">
        <v>0</v>
      </c>
      <c r="FI41" s="22">
        <v>0</v>
      </c>
      <c r="FJ41" s="22">
        <v>0</v>
      </c>
      <c r="FK41" s="22">
        <v>0</v>
      </c>
      <c r="FL41" s="22">
        <v>0</v>
      </c>
      <c r="FM41" s="22">
        <v>0</v>
      </c>
      <c r="FN41" s="22">
        <v>0</v>
      </c>
      <c r="FO41" s="22">
        <v>0</v>
      </c>
      <c r="FP41" s="22">
        <v>0</v>
      </c>
      <c r="FQ41" s="22">
        <v>0</v>
      </c>
      <c r="FR41" s="22">
        <v>0</v>
      </c>
      <c r="FS41" s="22">
        <v>0</v>
      </c>
      <c r="FT41" s="22">
        <v>0</v>
      </c>
      <c r="FU41" s="22">
        <v>0</v>
      </c>
      <c r="FV41" s="22">
        <v>0</v>
      </c>
      <c r="FW41" s="22">
        <v>0</v>
      </c>
      <c r="FX41" s="22">
        <v>0</v>
      </c>
      <c r="FY41" s="22">
        <v>0</v>
      </c>
      <c r="FZ41" s="22">
        <v>0</v>
      </c>
      <c r="GA41" s="22">
        <v>0</v>
      </c>
      <c r="GB41" s="22">
        <v>0</v>
      </c>
      <c r="GC41" s="22">
        <v>0</v>
      </c>
      <c r="GD41" s="22">
        <v>0</v>
      </c>
      <c r="GE41" s="22">
        <v>0</v>
      </c>
      <c r="GF41" s="22">
        <v>0</v>
      </c>
      <c r="GG41" s="22">
        <v>0</v>
      </c>
      <c r="GH41" s="22">
        <v>0</v>
      </c>
      <c r="GI41" s="22">
        <v>0</v>
      </c>
      <c r="GJ41" s="22">
        <v>0</v>
      </c>
      <c r="GK41" s="22">
        <v>0</v>
      </c>
      <c r="GL41" s="22">
        <v>0</v>
      </c>
      <c r="GM41" s="22">
        <v>0</v>
      </c>
      <c r="GN41" s="22">
        <v>0</v>
      </c>
      <c r="GO41" s="22">
        <v>0</v>
      </c>
      <c r="GP41" s="22">
        <v>0</v>
      </c>
      <c r="GQ41" s="22">
        <v>0</v>
      </c>
      <c r="GR41" s="22">
        <v>1678.88</v>
      </c>
      <c r="GS41" s="22">
        <v>1678.88</v>
      </c>
      <c r="GT41" s="22">
        <v>1678.88</v>
      </c>
      <c r="GU41" s="22">
        <v>0</v>
      </c>
      <c r="GV41" s="22">
        <v>0</v>
      </c>
      <c r="GW41" s="22">
        <v>0</v>
      </c>
      <c r="GX41" s="22">
        <v>0</v>
      </c>
      <c r="GY41" s="22">
        <v>0</v>
      </c>
      <c r="GZ41" s="22">
        <v>0</v>
      </c>
      <c r="HA41" s="22">
        <v>0</v>
      </c>
      <c r="HB41" s="22">
        <v>0</v>
      </c>
      <c r="HC41" s="22">
        <v>0</v>
      </c>
    </row>
    <row r="42" spans="1:211" s="7" customFormat="1" x14ac:dyDescent="0.2">
      <c r="A42" s="20" t="s">
        <v>170</v>
      </c>
      <c r="B42" s="21">
        <f t="shared" si="16"/>
        <v>66190.291549999994</v>
      </c>
      <c r="C42" s="21">
        <f t="shared" si="16"/>
        <v>89453.497799999997</v>
      </c>
      <c r="D42" s="21">
        <f t="shared" si="16"/>
        <v>76627.01513</v>
      </c>
      <c r="E42" s="22">
        <v>0</v>
      </c>
      <c r="F42" s="22">
        <v>0</v>
      </c>
      <c r="G42" s="22">
        <v>0</v>
      </c>
      <c r="H42" s="22">
        <v>0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2">
        <v>0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0</v>
      </c>
      <c r="AF42" s="22">
        <v>0</v>
      </c>
      <c r="AG42" s="22">
        <v>0</v>
      </c>
      <c r="AH42" s="22">
        <v>0</v>
      </c>
      <c r="AI42" s="22">
        <v>0</v>
      </c>
      <c r="AJ42" s="22">
        <v>1172.02846</v>
      </c>
      <c r="AK42" s="22">
        <v>1140.72631</v>
      </c>
      <c r="AL42" s="22">
        <v>0</v>
      </c>
      <c r="AM42" s="22">
        <v>0</v>
      </c>
      <c r="AN42" s="22">
        <v>0</v>
      </c>
      <c r="AO42" s="22">
        <v>0</v>
      </c>
      <c r="AP42" s="22">
        <v>0</v>
      </c>
      <c r="AQ42" s="22">
        <v>0</v>
      </c>
      <c r="AR42" s="22">
        <v>0</v>
      </c>
      <c r="AS42" s="22">
        <v>0</v>
      </c>
      <c r="AT42" s="22">
        <v>0</v>
      </c>
      <c r="AU42" s="22">
        <v>0</v>
      </c>
      <c r="AV42" s="22">
        <v>0</v>
      </c>
      <c r="AW42" s="22">
        <v>0</v>
      </c>
      <c r="AX42" s="22">
        <v>0</v>
      </c>
      <c r="AY42" s="22">
        <v>0</v>
      </c>
      <c r="AZ42" s="22">
        <v>0</v>
      </c>
      <c r="BA42" s="22">
        <v>0</v>
      </c>
      <c r="BB42" s="22">
        <v>0</v>
      </c>
      <c r="BC42" s="22">
        <v>0</v>
      </c>
      <c r="BD42" s="22">
        <v>0</v>
      </c>
      <c r="BE42" s="22">
        <v>0</v>
      </c>
      <c r="BF42" s="22">
        <v>0</v>
      </c>
      <c r="BG42" s="22">
        <v>50978.9</v>
      </c>
      <c r="BH42" s="22">
        <v>52967.31</v>
      </c>
      <c r="BI42" s="22">
        <v>44871.490020000005</v>
      </c>
      <c r="BJ42" s="22">
        <v>0</v>
      </c>
      <c r="BK42" s="22">
        <v>0</v>
      </c>
      <c r="BL42" s="22">
        <v>0</v>
      </c>
      <c r="BM42" s="22">
        <v>0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2">
        <v>0</v>
      </c>
      <c r="BU42" s="22">
        <v>0</v>
      </c>
      <c r="BV42" s="22">
        <v>0</v>
      </c>
      <c r="BW42" s="22">
        <v>3808.28</v>
      </c>
      <c r="BX42" s="22">
        <v>0</v>
      </c>
      <c r="BY42" s="22">
        <v>0</v>
      </c>
      <c r="BZ42" s="22">
        <v>0</v>
      </c>
      <c r="CA42" s="22">
        <v>0</v>
      </c>
      <c r="CB42" s="22">
        <v>0</v>
      </c>
      <c r="CC42" s="22">
        <v>0</v>
      </c>
      <c r="CD42" s="22">
        <v>0</v>
      </c>
      <c r="CE42" s="22">
        <v>1172.02846</v>
      </c>
      <c r="CF42" s="22">
        <v>0</v>
      </c>
      <c r="CG42" s="22">
        <v>0</v>
      </c>
      <c r="CH42" s="22">
        <v>5638.1398399999998</v>
      </c>
      <c r="CI42" s="22">
        <v>7697.9435899999999</v>
      </c>
      <c r="CJ42" s="22">
        <v>7692.9370199999994</v>
      </c>
      <c r="CK42" s="22">
        <v>0</v>
      </c>
      <c r="CL42" s="22">
        <v>0</v>
      </c>
      <c r="CM42" s="22">
        <v>0</v>
      </c>
      <c r="CN42" s="22">
        <v>14.093249999999999</v>
      </c>
      <c r="CO42" s="22">
        <v>4.3899499999999998</v>
      </c>
      <c r="CP42" s="22">
        <v>4.3897399999999998</v>
      </c>
      <c r="CQ42" s="22">
        <v>0</v>
      </c>
      <c r="CR42" s="22">
        <v>0</v>
      </c>
      <c r="CS42" s="22">
        <v>0</v>
      </c>
      <c r="CT42" s="22">
        <v>0</v>
      </c>
      <c r="CU42" s="22">
        <v>0</v>
      </c>
      <c r="CV42" s="22">
        <v>0</v>
      </c>
      <c r="CW42" s="22">
        <v>0</v>
      </c>
      <c r="CX42" s="22">
        <v>0</v>
      </c>
      <c r="CY42" s="22">
        <v>0</v>
      </c>
      <c r="CZ42" s="22">
        <v>0</v>
      </c>
      <c r="DA42" s="22">
        <v>0</v>
      </c>
      <c r="DB42" s="22">
        <v>0</v>
      </c>
      <c r="DC42" s="22">
        <v>0</v>
      </c>
      <c r="DD42" s="22">
        <v>0</v>
      </c>
      <c r="DE42" s="22">
        <v>0</v>
      </c>
      <c r="DF42" s="22">
        <v>0</v>
      </c>
      <c r="DG42" s="22">
        <v>0</v>
      </c>
      <c r="DH42" s="22">
        <v>0</v>
      </c>
      <c r="DI42" s="22">
        <v>0</v>
      </c>
      <c r="DJ42" s="22">
        <v>0</v>
      </c>
      <c r="DK42" s="22">
        <v>0</v>
      </c>
      <c r="DL42" s="22">
        <v>0</v>
      </c>
      <c r="DM42" s="22">
        <v>0</v>
      </c>
      <c r="DN42" s="22">
        <v>0</v>
      </c>
      <c r="DO42" s="22">
        <v>0</v>
      </c>
      <c r="DP42" s="22">
        <v>2332.1316400000001</v>
      </c>
      <c r="DQ42" s="22">
        <v>2332.1316400000001</v>
      </c>
      <c r="DR42" s="22">
        <v>0</v>
      </c>
      <c r="DS42" s="22">
        <v>0</v>
      </c>
      <c r="DT42" s="22">
        <v>0</v>
      </c>
      <c r="DU42" s="22">
        <v>0</v>
      </c>
      <c r="DV42" s="22">
        <v>0</v>
      </c>
      <c r="DW42" s="22">
        <v>0</v>
      </c>
      <c r="DX42" s="22">
        <v>0</v>
      </c>
      <c r="DY42" s="22">
        <v>0</v>
      </c>
      <c r="DZ42" s="22">
        <v>0</v>
      </c>
      <c r="EA42" s="22">
        <v>0</v>
      </c>
      <c r="EB42" s="22">
        <v>0</v>
      </c>
      <c r="EC42" s="22">
        <v>0</v>
      </c>
      <c r="ED42" s="22">
        <v>0</v>
      </c>
      <c r="EE42" s="22">
        <v>10000</v>
      </c>
      <c r="EF42" s="22">
        <v>9113.9262400000007</v>
      </c>
      <c r="EG42" s="22">
        <v>0</v>
      </c>
      <c r="EH42" s="22">
        <v>0</v>
      </c>
      <c r="EI42" s="22">
        <v>0</v>
      </c>
      <c r="EJ42" s="22">
        <v>0</v>
      </c>
      <c r="EK42" s="22">
        <v>0</v>
      </c>
      <c r="EL42" s="22">
        <v>0</v>
      </c>
      <c r="EM42" s="22">
        <v>0</v>
      </c>
      <c r="EN42" s="22">
        <v>0</v>
      </c>
      <c r="EO42" s="22">
        <v>0</v>
      </c>
      <c r="EP42" s="22">
        <v>0</v>
      </c>
      <c r="EQ42" s="22">
        <v>0</v>
      </c>
      <c r="ER42" s="22">
        <v>0</v>
      </c>
      <c r="ES42" s="22">
        <v>0</v>
      </c>
      <c r="ET42" s="22">
        <v>0</v>
      </c>
      <c r="EU42" s="22">
        <v>0</v>
      </c>
      <c r="EV42" s="22">
        <v>0</v>
      </c>
      <c r="EW42" s="22">
        <v>0</v>
      </c>
      <c r="EX42" s="22">
        <v>0</v>
      </c>
      <c r="EY42" s="22">
        <v>0</v>
      </c>
      <c r="EZ42" s="22">
        <v>0</v>
      </c>
      <c r="FA42" s="22">
        <v>0</v>
      </c>
      <c r="FB42" s="22">
        <v>0</v>
      </c>
      <c r="FC42" s="22">
        <v>0</v>
      </c>
      <c r="FD42" s="22">
        <v>0</v>
      </c>
      <c r="FE42" s="22">
        <v>0</v>
      </c>
      <c r="FF42" s="22">
        <v>0</v>
      </c>
      <c r="FG42" s="22">
        <v>0</v>
      </c>
      <c r="FH42" s="22">
        <v>0</v>
      </c>
      <c r="FI42" s="22">
        <v>0</v>
      </c>
      <c r="FJ42" s="22">
        <v>0</v>
      </c>
      <c r="FK42" s="22">
        <v>0</v>
      </c>
      <c r="FL42" s="22">
        <v>3084.2841600000002</v>
      </c>
      <c r="FM42" s="22">
        <v>3084.2841600000002</v>
      </c>
      <c r="FN42" s="22">
        <v>0</v>
      </c>
      <c r="FO42" s="22">
        <v>0</v>
      </c>
      <c r="FP42" s="22">
        <v>0</v>
      </c>
      <c r="FQ42" s="22">
        <v>0</v>
      </c>
      <c r="FR42" s="22">
        <v>0</v>
      </c>
      <c r="FS42" s="22">
        <v>0</v>
      </c>
      <c r="FT42" s="22">
        <v>0</v>
      </c>
      <c r="FU42" s="22">
        <v>0</v>
      </c>
      <c r="FV42" s="22">
        <v>0</v>
      </c>
      <c r="FW42" s="22">
        <v>0</v>
      </c>
      <c r="FX42" s="22">
        <v>0</v>
      </c>
      <c r="FY42" s="22">
        <v>0</v>
      </c>
      <c r="FZ42" s="22">
        <v>0</v>
      </c>
      <c r="GA42" s="22">
        <v>0</v>
      </c>
      <c r="GB42" s="22">
        <v>0</v>
      </c>
      <c r="GC42" s="22">
        <v>0</v>
      </c>
      <c r="GD42" s="22">
        <v>0</v>
      </c>
      <c r="GE42" s="22">
        <v>0</v>
      </c>
      <c r="GF42" s="22">
        <v>0</v>
      </c>
      <c r="GG42" s="22">
        <v>0</v>
      </c>
      <c r="GH42" s="22">
        <v>0</v>
      </c>
      <c r="GI42" s="22">
        <v>0</v>
      </c>
      <c r="GJ42" s="22">
        <v>0</v>
      </c>
      <c r="GK42" s="22">
        <v>0</v>
      </c>
      <c r="GL42" s="22">
        <v>0</v>
      </c>
      <c r="GM42" s="22">
        <v>0</v>
      </c>
      <c r="GN42" s="22">
        <v>0</v>
      </c>
      <c r="GO42" s="22">
        <v>0</v>
      </c>
      <c r="GP42" s="22">
        <v>0</v>
      </c>
      <c r="GQ42" s="22">
        <v>0</v>
      </c>
      <c r="GR42" s="22">
        <v>8387.1299999999992</v>
      </c>
      <c r="GS42" s="22">
        <v>8387.1299999999992</v>
      </c>
      <c r="GT42" s="22">
        <v>8387.1299999999992</v>
      </c>
      <c r="GU42" s="22">
        <v>0</v>
      </c>
      <c r="GV42" s="22">
        <v>0</v>
      </c>
      <c r="GW42" s="22">
        <v>0</v>
      </c>
      <c r="GX42" s="22">
        <v>0</v>
      </c>
      <c r="GY42" s="22">
        <v>0</v>
      </c>
      <c r="GZ42" s="22">
        <v>0</v>
      </c>
      <c r="HA42" s="22">
        <v>0</v>
      </c>
      <c r="HB42" s="22">
        <v>0</v>
      </c>
      <c r="HC42" s="22">
        <v>0</v>
      </c>
    </row>
    <row r="43" spans="1:211" s="7" customFormat="1" x14ac:dyDescent="0.2">
      <c r="A43" s="20" t="s">
        <v>171</v>
      </c>
      <c r="B43" s="21">
        <f t="shared" si="16"/>
        <v>14244.78897</v>
      </c>
      <c r="C43" s="21">
        <f t="shared" si="16"/>
        <v>42271.220860000001</v>
      </c>
      <c r="D43" s="21">
        <f t="shared" si="16"/>
        <v>34072.015039999998</v>
      </c>
      <c r="E43" s="22">
        <v>0</v>
      </c>
      <c r="F43" s="22">
        <v>0</v>
      </c>
      <c r="G43" s="22">
        <v>0</v>
      </c>
      <c r="H43" s="22">
        <v>0</v>
      </c>
      <c r="I43" s="22">
        <v>0</v>
      </c>
      <c r="J43" s="22">
        <v>0</v>
      </c>
      <c r="K43" s="22">
        <v>0</v>
      </c>
      <c r="L43" s="22">
        <v>0</v>
      </c>
      <c r="M43" s="22">
        <v>0</v>
      </c>
      <c r="N43" s="22">
        <v>0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0</v>
      </c>
      <c r="AF43" s="22">
        <v>0</v>
      </c>
      <c r="AG43" s="22">
        <v>0</v>
      </c>
      <c r="AH43" s="22">
        <v>0</v>
      </c>
      <c r="AI43" s="22">
        <v>0</v>
      </c>
      <c r="AJ43" s="22">
        <v>1196.4523700000002</v>
      </c>
      <c r="AK43" s="22">
        <v>1196.4523700000002</v>
      </c>
      <c r="AL43" s="22">
        <v>0</v>
      </c>
      <c r="AM43" s="22">
        <v>0</v>
      </c>
      <c r="AN43" s="22">
        <v>0</v>
      </c>
      <c r="AO43" s="22">
        <v>0</v>
      </c>
      <c r="AP43" s="22">
        <v>0</v>
      </c>
      <c r="AQ43" s="22">
        <v>0</v>
      </c>
      <c r="AR43" s="22">
        <v>0</v>
      </c>
      <c r="AS43" s="22">
        <v>0</v>
      </c>
      <c r="AT43" s="22">
        <v>0</v>
      </c>
      <c r="AU43" s="22">
        <v>0</v>
      </c>
      <c r="AV43" s="22">
        <v>0</v>
      </c>
      <c r="AW43" s="22">
        <v>0</v>
      </c>
      <c r="AX43" s="22">
        <v>0</v>
      </c>
      <c r="AY43" s="22">
        <v>0</v>
      </c>
      <c r="AZ43" s="22">
        <v>0</v>
      </c>
      <c r="BA43" s="22">
        <v>0</v>
      </c>
      <c r="BB43" s="22">
        <v>0</v>
      </c>
      <c r="BC43" s="22">
        <v>0</v>
      </c>
      <c r="BD43" s="22">
        <v>738.86599999999999</v>
      </c>
      <c r="BE43" s="22">
        <v>200.898</v>
      </c>
      <c r="BF43" s="22">
        <v>200.898</v>
      </c>
      <c r="BG43" s="22">
        <v>0</v>
      </c>
      <c r="BH43" s="22">
        <v>0</v>
      </c>
      <c r="BI43" s="22">
        <v>0</v>
      </c>
      <c r="BJ43" s="22">
        <v>0</v>
      </c>
      <c r="BK43" s="22">
        <v>0</v>
      </c>
      <c r="BL43" s="22">
        <v>0</v>
      </c>
      <c r="BM43" s="22">
        <v>0</v>
      </c>
      <c r="BN43" s="22">
        <v>0</v>
      </c>
      <c r="BO43" s="22">
        <v>0</v>
      </c>
      <c r="BP43" s="22">
        <v>0</v>
      </c>
      <c r="BQ43" s="22">
        <v>0</v>
      </c>
      <c r="BR43" s="22">
        <v>0</v>
      </c>
      <c r="BS43" s="22">
        <v>0</v>
      </c>
      <c r="BT43" s="22">
        <v>0</v>
      </c>
      <c r="BU43" s="22">
        <v>0</v>
      </c>
      <c r="BV43" s="22">
        <v>0</v>
      </c>
      <c r="BW43" s="22">
        <v>0</v>
      </c>
      <c r="BX43" s="22">
        <v>0</v>
      </c>
      <c r="BY43" s="22">
        <v>0</v>
      </c>
      <c r="BZ43" s="22">
        <v>0</v>
      </c>
      <c r="CA43" s="22">
        <v>0</v>
      </c>
      <c r="CB43" s="22">
        <v>0</v>
      </c>
      <c r="CC43" s="22">
        <v>0</v>
      </c>
      <c r="CD43" s="22">
        <v>0</v>
      </c>
      <c r="CE43" s="22">
        <v>2050.5298499999999</v>
      </c>
      <c r="CF43" s="22">
        <v>854.07748000000004</v>
      </c>
      <c r="CG43" s="22">
        <v>854.07748000000004</v>
      </c>
      <c r="CH43" s="22">
        <v>4816.7098699999997</v>
      </c>
      <c r="CI43" s="22">
        <v>9449.8190999999988</v>
      </c>
      <c r="CJ43" s="22">
        <v>9449.8190999999988</v>
      </c>
      <c r="CK43" s="22">
        <v>0</v>
      </c>
      <c r="CL43" s="22">
        <v>0</v>
      </c>
      <c r="CM43" s="22">
        <v>0</v>
      </c>
      <c r="CN43" s="22">
        <v>14.093249999999999</v>
      </c>
      <c r="CO43" s="22">
        <v>4.3899499999999998</v>
      </c>
      <c r="CP43" s="22">
        <v>0</v>
      </c>
      <c r="CQ43" s="22">
        <v>0</v>
      </c>
      <c r="CR43" s="22">
        <v>0</v>
      </c>
      <c r="CS43" s="22">
        <v>0</v>
      </c>
      <c r="CT43" s="22">
        <v>0</v>
      </c>
      <c r="CU43" s="22">
        <v>0</v>
      </c>
      <c r="CV43" s="22">
        <v>0</v>
      </c>
      <c r="CW43" s="22">
        <v>0</v>
      </c>
      <c r="CX43" s="22">
        <v>0</v>
      </c>
      <c r="CY43" s="22">
        <v>0</v>
      </c>
      <c r="CZ43" s="22">
        <v>0</v>
      </c>
      <c r="DA43" s="22">
        <v>0</v>
      </c>
      <c r="DB43" s="22">
        <v>0</v>
      </c>
      <c r="DC43" s="22">
        <v>0</v>
      </c>
      <c r="DD43" s="22">
        <v>0</v>
      </c>
      <c r="DE43" s="22">
        <v>0</v>
      </c>
      <c r="DF43" s="22">
        <v>0</v>
      </c>
      <c r="DG43" s="22">
        <v>189.34739999999999</v>
      </c>
      <c r="DH43" s="22">
        <v>189.34739999999999</v>
      </c>
      <c r="DI43" s="22">
        <v>0</v>
      </c>
      <c r="DJ43" s="22">
        <v>0</v>
      </c>
      <c r="DK43" s="22">
        <v>0</v>
      </c>
      <c r="DL43" s="22">
        <v>0</v>
      </c>
      <c r="DM43" s="22">
        <v>0</v>
      </c>
      <c r="DN43" s="22">
        <v>0</v>
      </c>
      <c r="DO43" s="22">
        <v>0</v>
      </c>
      <c r="DP43" s="22">
        <v>2310.9236000000001</v>
      </c>
      <c r="DQ43" s="22">
        <v>2310.9236000000001</v>
      </c>
      <c r="DR43" s="22">
        <v>0</v>
      </c>
      <c r="DS43" s="22">
        <v>918.52195999999992</v>
      </c>
      <c r="DT43" s="22">
        <v>896.01634000000001</v>
      </c>
      <c r="DU43" s="22">
        <v>0</v>
      </c>
      <c r="DV43" s="22">
        <v>0</v>
      </c>
      <c r="DW43" s="22">
        <v>0</v>
      </c>
      <c r="DX43" s="22">
        <v>0</v>
      </c>
      <c r="DY43" s="22">
        <v>0</v>
      </c>
      <c r="DZ43" s="22">
        <v>0</v>
      </c>
      <c r="EA43" s="22">
        <v>0</v>
      </c>
      <c r="EB43" s="22">
        <v>0</v>
      </c>
      <c r="EC43" s="22">
        <v>0</v>
      </c>
      <c r="ED43" s="22">
        <v>0</v>
      </c>
      <c r="EE43" s="22">
        <v>10000</v>
      </c>
      <c r="EF43" s="22">
        <v>8527.4089999999997</v>
      </c>
      <c r="EG43" s="22">
        <v>0</v>
      </c>
      <c r="EH43" s="22">
        <v>0</v>
      </c>
      <c r="EI43" s="22">
        <v>0</v>
      </c>
      <c r="EJ43" s="22">
        <v>0</v>
      </c>
      <c r="EK43" s="22">
        <v>0</v>
      </c>
      <c r="EL43" s="22">
        <v>0</v>
      </c>
      <c r="EM43" s="22">
        <v>0</v>
      </c>
      <c r="EN43" s="22">
        <v>0</v>
      </c>
      <c r="EO43" s="22">
        <v>0</v>
      </c>
      <c r="EP43" s="22">
        <v>0</v>
      </c>
      <c r="EQ43" s="22">
        <v>0</v>
      </c>
      <c r="ER43" s="22">
        <v>0</v>
      </c>
      <c r="ES43" s="22">
        <v>0</v>
      </c>
      <c r="ET43" s="22">
        <v>0</v>
      </c>
      <c r="EU43" s="22">
        <v>0</v>
      </c>
      <c r="EV43" s="22">
        <v>0</v>
      </c>
      <c r="EW43" s="22">
        <v>0</v>
      </c>
      <c r="EX43" s="22">
        <v>0</v>
      </c>
      <c r="EY43" s="22">
        <v>0</v>
      </c>
      <c r="EZ43" s="22">
        <v>0</v>
      </c>
      <c r="FA43" s="22">
        <v>0</v>
      </c>
      <c r="FB43" s="22">
        <v>0</v>
      </c>
      <c r="FC43" s="22">
        <v>0</v>
      </c>
      <c r="FD43" s="22">
        <v>0</v>
      </c>
      <c r="FE43" s="22">
        <v>0</v>
      </c>
      <c r="FF43" s="22">
        <v>0</v>
      </c>
      <c r="FG43" s="22">
        <v>0</v>
      </c>
      <c r="FH43" s="22">
        <v>0</v>
      </c>
      <c r="FI43" s="22">
        <v>0</v>
      </c>
      <c r="FJ43" s="22">
        <v>0</v>
      </c>
      <c r="FK43" s="22">
        <v>0</v>
      </c>
      <c r="FL43" s="22">
        <v>5241.1509999999998</v>
      </c>
      <c r="FM43" s="22">
        <v>0</v>
      </c>
      <c r="FN43" s="22">
        <v>0</v>
      </c>
      <c r="FO43" s="22">
        <v>0</v>
      </c>
      <c r="FP43" s="22">
        <v>0</v>
      </c>
      <c r="FQ43" s="22">
        <v>0</v>
      </c>
      <c r="FR43" s="22">
        <v>0</v>
      </c>
      <c r="FS43" s="22">
        <v>0</v>
      </c>
      <c r="FT43" s="22">
        <v>0</v>
      </c>
      <c r="FU43" s="22">
        <v>0</v>
      </c>
      <c r="FV43" s="22">
        <v>0</v>
      </c>
      <c r="FW43" s="22">
        <v>0</v>
      </c>
      <c r="FX43" s="22">
        <v>0</v>
      </c>
      <c r="FY43" s="22">
        <v>0</v>
      </c>
      <c r="FZ43" s="22">
        <v>0</v>
      </c>
      <c r="GA43" s="22">
        <v>0</v>
      </c>
      <c r="GB43" s="22">
        <v>0</v>
      </c>
      <c r="GC43" s="22">
        <v>0</v>
      </c>
      <c r="GD43" s="22">
        <v>5281.05</v>
      </c>
      <c r="GE43" s="22">
        <v>3822.4817499999999</v>
      </c>
      <c r="GF43" s="22">
        <v>0</v>
      </c>
      <c r="GG43" s="22">
        <v>0</v>
      </c>
      <c r="GH43" s="22">
        <v>0</v>
      </c>
      <c r="GI43" s="22">
        <v>0</v>
      </c>
      <c r="GJ43" s="22">
        <v>0</v>
      </c>
      <c r="GK43" s="22">
        <v>0</v>
      </c>
      <c r="GL43" s="22">
        <v>0</v>
      </c>
      <c r="GM43" s="22">
        <v>0</v>
      </c>
      <c r="GN43" s="22">
        <v>0</v>
      </c>
      <c r="GO43" s="22">
        <v>0</v>
      </c>
      <c r="GP43" s="22">
        <v>0</v>
      </c>
      <c r="GQ43" s="22">
        <v>0</v>
      </c>
      <c r="GR43" s="22">
        <v>6624.59</v>
      </c>
      <c r="GS43" s="22">
        <v>6624.59</v>
      </c>
      <c r="GT43" s="22">
        <v>6624.59</v>
      </c>
      <c r="GU43" s="22">
        <v>0</v>
      </c>
      <c r="GV43" s="22">
        <v>0</v>
      </c>
      <c r="GW43" s="22">
        <v>0</v>
      </c>
      <c r="GX43" s="22">
        <v>0</v>
      </c>
      <c r="GY43" s="22">
        <v>0</v>
      </c>
      <c r="GZ43" s="22">
        <v>0</v>
      </c>
      <c r="HA43" s="22">
        <v>0</v>
      </c>
      <c r="HB43" s="22">
        <v>0</v>
      </c>
      <c r="HC43" s="22">
        <v>0</v>
      </c>
    </row>
    <row r="44" spans="1:211" s="7" customFormat="1" x14ac:dyDescent="0.2">
      <c r="A44" s="20" t="s">
        <v>172</v>
      </c>
      <c r="B44" s="21">
        <f t="shared" si="16"/>
        <v>7159.9848899999997</v>
      </c>
      <c r="C44" s="21">
        <f t="shared" si="16"/>
        <v>7688.2050400000007</v>
      </c>
      <c r="D44" s="21">
        <f t="shared" si="16"/>
        <v>7685.4116600000007</v>
      </c>
      <c r="E44" s="22">
        <v>0</v>
      </c>
      <c r="F44" s="22">
        <v>0</v>
      </c>
      <c r="G44" s="22">
        <v>0</v>
      </c>
      <c r="H44" s="22">
        <v>0</v>
      </c>
      <c r="I44" s="22">
        <v>0</v>
      </c>
      <c r="J44" s="22">
        <v>0</v>
      </c>
      <c r="K44" s="22">
        <v>0</v>
      </c>
      <c r="L44" s="22">
        <v>0</v>
      </c>
      <c r="M44" s="22">
        <v>0</v>
      </c>
      <c r="N44" s="22">
        <v>0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0</v>
      </c>
      <c r="AF44" s="22">
        <v>0</v>
      </c>
      <c r="AG44" s="22">
        <v>0</v>
      </c>
      <c r="AH44" s="22">
        <v>0</v>
      </c>
      <c r="AI44" s="22">
        <v>0</v>
      </c>
      <c r="AJ44" s="22">
        <v>322.02546999999998</v>
      </c>
      <c r="AK44" s="22">
        <v>319.23230000000001</v>
      </c>
      <c r="AL44" s="22">
        <v>0</v>
      </c>
      <c r="AM44" s="22">
        <v>0</v>
      </c>
      <c r="AN44" s="22">
        <v>0</v>
      </c>
      <c r="AO44" s="22">
        <v>0</v>
      </c>
      <c r="AP44" s="22">
        <v>0</v>
      </c>
      <c r="AQ44" s="22">
        <v>0</v>
      </c>
      <c r="AR44" s="22">
        <v>0</v>
      </c>
      <c r="AS44" s="22">
        <v>0</v>
      </c>
      <c r="AT44" s="22">
        <v>0</v>
      </c>
      <c r="AU44" s="22">
        <v>0</v>
      </c>
      <c r="AV44" s="22">
        <v>0</v>
      </c>
      <c r="AW44" s="22">
        <v>0</v>
      </c>
      <c r="AX44" s="22">
        <v>0</v>
      </c>
      <c r="AY44" s="22">
        <v>0</v>
      </c>
      <c r="AZ44" s="22">
        <v>0</v>
      </c>
      <c r="BA44" s="22">
        <v>0</v>
      </c>
      <c r="BB44" s="22">
        <v>0</v>
      </c>
      <c r="BC44" s="22">
        <v>0</v>
      </c>
      <c r="BD44" s="22">
        <v>0</v>
      </c>
      <c r="BE44" s="22">
        <v>0</v>
      </c>
      <c r="BF44" s="22">
        <v>0</v>
      </c>
      <c r="BG44" s="22">
        <v>0</v>
      </c>
      <c r="BH44" s="22">
        <v>0</v>
      </c>
      <c r="BI44" s="22">
        <v>0</v>
      </c>
      <c r="BJ44" s="22">
        <v>0</v>
      </c>
      <c r="BK44" s="22">
        <v>0</v>
      </c>
      <c r="BL44" s="22">
        <v>0</v>
      </c>
      <c r="BM44" s="22">
        <v>0</v>
      </c>
      <c r="BN44" s="22">
        <v>0</v>
      </c>
      <c r="BO44" s="22">
        <v>0</v>
      </c>
      <c r="BP44" s="22">
        <v>0</v>
      </c>
      <c r="BQ44" s="22">
        <v>0</v>
      </c>
      <c r="BR44" s="22">
        <v>0</v>
      </c>
      <c r="BS44" s="22">
        <v>0</v>
      </c>
      <c r="BT44" s="22">
        <v>0</v>
      </c>
      <c r="BU44" s="22">
        <v>0</v>
      </c>
      <c r="BV44" s="22">
        <v>0</v>
      </c>
      <c r="BW44" s="22">
        <v>0</v>
      </c>
      <c r="BX44" s="22">
        <v>0</v>
      </c>
      <c r="BY44" s="22">
        <v>0</v>
      </c>
      <c r="BZ44" s="22">
        <v>0</v>
      </c>
      <c r="CA44" s="22">
        <v>0</v>
      </c>
      <c r="CB44" s="22">
        <v>0</v>
      </c>
      <c r="CC44" s="22">
        <v>0</v>
      </c>
      <c r="CD44" s="22">
        <v>0</v>
      </c>
      <c r="CE44" s="22">
        <v>429.35995000000003</v>
      </c>
      <c r="CF44" s="22">
        <v>107.33448</v>
      </c>
      <c r="CG44" s="22">
        <v>107.33448</v>
      </c>
      <c r="CH44" s="22">
        <v>2401.6516900000001</v>
      </c>
      <c r="CI44" s="22">
        <v>2401.6516900000001</v>
      </c>
      <c r="CJ44" s="22">
        <v>2401.6516900000001</v>
      </c>
      <c r="CK44" s="22">
        <v>0</v>
      </c>
      <c r="CL44" s="22">
        <v>0</v>
      </c>
      <c r="CM44" s="22">
        <v>0</v>
      </c>
      <c r="CN44" s="22">
        <v>14.093249999999999</v>
      </c>
      <c r="CO44" s="22">
        <v>4.3899499999999998</v>
      </c>
      <c r="CP44" s="22">
        <v>4.3897399999999998</v>
      </c>
      <c r="CQ44" s="22">
        <v>0</v>
      </c>
      <c r="CR44" s="22">
        <v>0</v>
      </c>
      <c r="CS44" s="22">
        <v>0</v>
      </c>
      <c r="CT44" s="22">
        <v>0</v>
      </c>
      <c r="CU44" s="22">
        <v>0</v>
      </c>
      <c r="CV44" s="22">
        <v>0</v>
      </c>
      <c r="CW44" s="22">
        <v>0</v>
      </c>
      <c r="CX44" s="22">
        <v>537.92345</v>
      </c>
      <c r="CY44" s="22">
        <v>537.92345</v>
      </c>
      <c r="CZ44" s="22">
        <v>0</v>
      </c>
      <c r="DA44" s="22">
        <v>0</v>
      </c>
      <c r="DB44" s="22">
        <v>0</v>
      </c>
      <c r="DC44" s="22">
        <v>0</v>
      </c>
      <c r="DD44" s="22">
        <v>0</v>
      </c>
      <c r="DE44" s="22">
        <v>0</v>
      </c>
      <c r="DF44" s="22">
        <v>0</v>
      </c>
      <c r="DG44" s="22">
        <v>0</v>
      </c>
      <c r="DH44" s="22">
        <v>0</v>
      </c>
      <c r="DI44" s="22">
        <v>0</v>
      </c>
      <c r="DJ44" s="22">
        <v>0</v>
      </c>
      <c r="DK44" s="22">
        <v>0</v>
      </c>
      <c r="DL44" s="22">
        <v>0</v>
      </c>
      <c r="DM44" s="22">
        <v>0</v>
      </c>
      <c r="DN44" s="22">
        <v>0</v>
      </c>
      <c r="DO44" s="22">
        <v>0</v>
      </c>
      <c r="DP44" s="22">
        <v>0</v>
      </c>
      <c r="DQ44" s="22">
        <v>0</v>
      </c>
      <c r="DR44" s="22">
        <v>0</v>
      </c>
      <c r="DS44" s="22">
        <v>0</v>
      </c>
      <c r="DT44" s="22">
        <v>0</v>
      </c>
      <c r="DU44" s="22">
        <v>0</v>
      </c>
      <c r="DV44" s="22">
        <v>0</v>
      </c>
      <c r="DW44" s="22">
        <v>0</v>
      </c>
      <c r="DX44" s="22">
        <v>0</v>
      </c>
      <c r="DY44" s="22">
        <v>0</v>
      </c>
      <c r="DZ44" s="22">
        <v>0</v>
      </c>
      <c r="EA44" s="22">
        <v>0</v>
      </c>
      <c r="EB44" s="22">
        <v>0</v>
      </c>
      <c r="EC44" s="22">
        <v>0</v>
      </c>
      <c r="ED44" s="22">
        <v>0</v>
      </c>
      <c r="EE44" s="22">
        <v>0</v>
      </c>
      <c r="EF44" s="22">
        <v>0</v>
      </c>
      <c r="EG44" s="22">
        <v>0</v>
      </c>
      <c r="EH44" s="22">
        <v>0</v>
      </c>
      <c r="EI44" s="22">
        <v>0</v>
      </c>
      <c r="EJ44" s="22">
        <v>0</v>
      </c>
      <c r="EK44" s="22">
        <v>0</v>
      </c>
      <c r="EL44" s="22">
        <v>0</v>
      </c>
      <c r="EM44" s="22">
        <v>0</v>
      </c>
      <c r="EN44" s="22">
        <v>0</v>
      </c>
      <c r="EO44" s="22">
        <v>0</v>
      </c>
      <c r="EP44" s="22">
        <v>0</v>
      </c>
      <c r="EQ44" s="22">
        <v>0</v>
      </c>
      <c r="ER44" s="22">
        <v>0</v>
      </c>
      <c r="ES44" s="22">
        <v>0</v>
      </c>
      <c r="ET44" s="22">
        <v>0</v>
      </c>
      <c r="EU44" s="22">
        <v>0</v>
      </c>
      <c r="EV44" s="22">
        <v>0</v>
      </c>
      <c r="EW44" s="22">
        <v>0</v>
      </c>
      <c r="EX44" s="22">
        <v>0</v>
      </c>
      <c r="EY44" s="22">
        <v>0</v>
      </c>
      <c r="EZ44" s="22">
        <v>0</v>
      </c>
      <c r="FA44" s="22">
        <v>0</v>
      </c>
      <c r="FB44" s="22">
        <v>0</v>
      </c>
      <c r="FC44" s="22">
        <v>0</v>
      </c>
      <c r="FD44" s="22">
        <v>0</v>
      </c>
      <c r="FE44" s="22">
        <v>0</v>
      </c>
      <c r="FF44" s="22">
        <v>0</v>
      </c>
      <c r="FG44" s="22">
        <v>0</v>
      </c>
      <c r="FH44" s="22">
        <v>0</v>
      </c>
      <c r="FI44" s="22">
        <v>0</v>
      </c>
      <c r="FJ44" s="22">
        <v>0</v>
      </c>
      <c r="FK44" s="22">
        <v>0</v>
      </c>
      <c r="FL44" s="22">
        <v>0</v>
      </c>
      <c r="FM44" s="22">
        <v>0</v>
      </c>
      <c r="FN44" s="22">
        <v>0</v>
      </c>
      <c r="FO44" s="22">
        <v>0</v>
      </c>
      <c r="FP44" s="22">
        <v>0</v>
      </c>
      <c r="FQ44" s="22">
        <v>0</v>
      </c>
      <c r="FR44" s="22">
        <v>0</v>
      </c>
      <c r="FS44" s="22">
        <v>0</v>
      </c>
      <c r="FT44" s="22">
        <v>0</v>
      </c>
      <c r="FU44" s="22">
        <v>0</v>
      </c>
      <c r="FV44" s="22">
        <v>0</v>
      </c>
      <c r="FW44" s="22">
        <v>0</v>
      </c>
      <c r="FX44" s="22">
        <v>0</v>
      </c>
      <c r="FY44" s="22">
        <v>0</v>
      </c>
      <c r="FZ44" s="22">
        <v>0</v>
      </c>
      <c r="GA44" s="22">
        <v>0</v>
      </c>
      <c r="GB44" s="22">
        <v>0</v>
      </c>
      <c r="GC44" s="22">
        <v>0</v>
      </c>
      <c r="GD44" s="22">
        <v>0</v>
      </c>
      <c r="GE44" s="22">
        <v>0</v>
      </c>
      <c r="GF44" s="22">
        <v>0</v>
      </c>
      <c r="GG44" s="22">
        <v>0</v>
      </c>
      <c r="GH44" s="22">
        <v>0</v>
      </c>
      <c r="GI44" s="22">
        <v>0</v>
      </c>
      <c r="GJ44" s="22">
        <v>0</v>
      </c>
      <c r="GK44" s="22">
        <v>0</v>
      </c>
      <c r="GL44" s="22">
        <v>0</v>
      </c>
      <c r="GM44" s="22">
        <v>0</v>
      </c>
      <c r="GN44" s="22">
        <v>0</v>
      </c>
      <c r="GO44" s="22">
        <v>0</v>
      </c>
      <c r="GP44" s="22">
        <v>0</v>
      </c>
      <c r="GQ44" s="22">
        <v>0</v>
      </c>
      <c r="GR44" s="22">
        <v>4314.88</v>
      </c>
      <c r="GS44" s="22">
        <v>4314.88</v>
      </c>
      <c r="GT44" s="22">
        <v>4314.88</v>
      </c>
      <c r="GU44" s="22">
        <v>0</v>
      </c>
      <c r="GV44" s="22">
        <v>0</v>
      </c>
      <c r="GW44" s="22">
        <v>0</v>
      </c>
      <c r="GX44" s="22">
        <v>0</v>
      </c>
      <c r="GY44" s="22">
        <v>0</v>
      </c>
      <c r="GZ44" s="22">
        <v>0</v>
      </c>
      <c r="HA44" s="22">
        <v>0</v>
      </c>
      <c r="HB44" s="22">
        <v>0</v>
      </c>
      <c r="HC44" s="22">
        <v>0</v>
      </c>
    </row>
    <row r="45" spans="1:211" s="7" customFormat="1" x14ac:dyDescent="0.2">
      <c r="A45" s="20" t="s">
        <v>173</v>
      </c>
      <c r="B45" s="21">
        <f t="shared" si="16"/>
        <v>1406.27325</v>
      </c>
      <c r="C45" s="21">
        <f t="shared" si="16"/>
        <v>1396.5699500000001</v>
      </c>
      <c r="D45" s="21">
        <f t="shared" si="16"/>
        <v>1396.5697400000001</v>
      </c>
      <c r="E45" s="22">
        <v>0</v>
      </c>
      <c r="F45" s="22">
        <v>0</v>
      </c>
      <c r="G45" s="22">
        <v>0</v>
      </c>
      <c r="H45" s="22">
        <v>0</v>
      </c>
      <c r="I45" s="22">
        <v>0</v>
      </c>
      <c r="J45" s="22">
        <v>0</v>
      </c>
      <c r="K45" s="22">
        <v>0</v>
      </c>
      <c r="L45" s="22">
        <v>0</v>
      </c>
      <c r="M45" s="22">
        <v>0</v>
      </c>
      <c r="N45" s="22">
        <v>0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0</v>
      </c>
      <c r="AF45" s="22">
        <v>0</v>
      </c>
      <c r="AG45" s="22">
        <v>0</v>
      </c>
      <c r="AH45" s="22">
        <v>0</v>
      </c>
      <c r="AI45" s="22">
        <v>0</v>
      </c>
      <c r="AJ45" s="22">
        <v>0</v>
      </c>
      <c r="AK45" s="22">
        <v>0</v>
      </c>
      <c r="AL45" s="22">
        <v>0</v>
      </c>
      <c r="AM45" s="22">
        <v>0</v>
      </c>
      <c r="AN45" s="22">
        <v>0</v>
      </c>
      <c r="AO45" s="22">
        <v>0</v>
      </c>
      <c r="AP45" s="22">
        <v>0</v>
      </c>
      <c r="AQ45" s="22">
        <v>0</v>
      </c>
      <c r="AR45" s="22">
        <v>0</v>
      </c>
      <c r="AS45" s="22">
        <v>0</v>
      </c>
      <c r="AT45" s="22">
        <v>0</v>
      </c>
      <c r="AU45" s="22">
        <v>0</v>
      </c>
      <c r="AV45" s="22">
        <v>0</v>
      </c>
      <c r="AW45" s="22">
        <v>0</v>
      </c>
      <c r="AX45" s="22">
        <v>0</v>
      </c>
      <c r="AY45" s="22">
        <v>0</v>
      </c>
      <c r="AZ45" s="22">
        <v>0</v>
      </c>
      <c r="BA45" s="22">
        <v>0</v>
      </c>
      <c r="BB45" s="22">
        <v>0</v>
      </c>
      <c r="BC45" s="22">
        <v>0</v>
      </c>
      <c r="BD45" s="22">
        <v>0</v>
      </c>
      <c r="BE45" s="22">
        <v>0</v>
      </c>
      <c r="BF45" s="22">
        <v>0</v>
      </c>
      <c r="BG45" s="22">
        <v>0</v>
      </c>
      <c r="BH45" s="22">
        <v>0</v>
      </c>
      <c r="BI45" s="22">
        <v>0</v>
      </c>
      <c r="BJ45" s="22">
        <v>0</v>
      </c>
      <c r="BK45" s="22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2">
        <v>0</v>
      </c>
      <c r="BU45" s="22">
        <v>0</v>
      </c>
      <c r="BV45" s="22">
        <v>0</v>
      </c>
      <c r="BW45" s="22">
        <v>0</v>
      </c>
      <c r="BX45" s="22">
        <v>0</v>
      </c>
      <c r="BY45" s="22">
        <v>0</v>
      </c>
      <c r="BZ45" s="22">
        <v>0</v>
      </c>
      <c r="CA45" s="22">
        <v>0</v>
      </c>
      <c r="CB45" s="22">
        <v>0</v>
      </c>
      <c r="CC45" s="22">
        <v>0</v>
      </c>
      <c r="CD45" s="22">
        <v>0</v>
      </c>
      <c r="CE45" s="22">
        <v>0</v>
      </c>
      <c r="CF45" s="22">
        <v>0</v>
      </c>
      <c r="CG45" s="22">
        <v>0</v>
      </c>
      <c r="CH45" s="22">
        <v>0</v>
      </c>
      <c r="CI45" s="22">
        <v>0</v>
      </c>
      <c r="CJ45" s="22">
        <v>0</v>
      </c>
      <c r="CK45" s="22">
        <v>0</v>
      </c>
      <c r="CL45" s="22">
        <v>0</v>
      </c>
      <c r="CM45" s="22">
        <v>0</v>
      </c>
      <c r="CN45" s="22">
        <v>14.093249999999999</v>
      </c>
      <c r="CO45" s="22">
        <v>4.3899499999999998</v>
      </c>
      <c r="CP45" s="22">
        <v>4.3897399999999998</v>
      </c>
      <c r="CQ45" s="22">
        <v>0</v>
      </c>
      <c r="CR45" s="22">
        <v>0</v>
      </c>
      <c r="CS45" s="22">
        <v>0</v>
      </c>
      <c r="CT45" s="22">
        <v>0</v>
      </c>
      <c r="CU45" s="22">
        <v>0</v>
      </c>
      <c r="CV45" s="22">
        <v>0</v>
      </c>
      <c r="CW45" s="22">
        <v>0</v>
      </c>
      <c r="CX45" s="22">
        <v>0</v>
      </c>
      <c r="CY45" s="22">
        <v>0</v>
      </c>
      <c r="CZ45" s="22">
        <v>0</v>
      </c>
      <c r="DA45" s="22">
        <v>0</v>
      </c>
      <c r="DB45" s="22">
        <v>0</v>
      </c>
      <c r="DC45" s="22">
        <v>0</v>
      </c>
      <c r="DD45" s="22">
        <v>0</v>
      </c>
      <c r="DE45" s="22">
        <v>0</v>
      </c>
      <c r="DF45" s="22">
        <v>0</v>
      </c>
      <c r="DG45" s="22">
        <v>0</v>
      </c>
      <c r="DH45" s="22">
        <v>0</v>
      </c>
      <c r="DI45" s="22">
        <v>0</v>
      </c>
      <c r="DJ45" s="22">
        <v>0</v>
      </c>
      <c r="DK45" s="22">
        <v>0</v>
      </c>
      <c r="DL45" s="22">
        <v>0</v>
      </c>
      <c r="DM45" s="22">
        <v>0</v>
      </c>
      <c r="DN45" s="22">
        <v>0</v>
      </c>
      <c r="DO45" s="22">
        <v>0</v>
      </c>
      <c r="DP45" s="22">
        <v>0</v>
      </c>
      <c r="DQ45" s="22">
        <v>0</v>
      </c>
      <c r="DR45" s="22">
        <v>0</v>
      </c>
      <c r="DS45" s="22">
        <v>0</v>
      </c>
      <c r="DT45" s="22">
        <v>0</v>
      </c>
      <c r="DU45" s="22">
        <v>0</v>
      </c>
      <c r="DV45" s="22">
        <v>0</v>
      </c>
      <c r="DW45" s="22">
        <v>0</v>
      </c>
      <c r="DX45" s="22">
        <v>0</v>
      </c>
      <c r="DY45" s="22">
        <v>0</v>
      </c>
      <c r="DZ45" s="22">
        <v>0</v>
      </c>
      <c r="EA45" s="22">
        <v>0</v>
      </c>
      <c r="EB45" s="22">
        <v>0</v>
      </c>
      <c r="EC45" s="22">
        <v>0</v>
      </c>
      <c r="ED45" s="22">
        <v>0</v>
      </c>
      <c r="EE45" s="22">
        <v>0</v>
      </c>
      <c r="EF45" s="22">
        <v>0</v>
      </c>
      <c r="EG45" s="22">
        <v>0</v>
      </c>
      <c r="EH45" s="22">
        <v>0</v>
      </c>
      <c r="EI45" s="22">
        <v>0</v>
      </c>
      <c r="EJ45" s="22">
        <v>0</v>
      </c>
      <c r="EK45" s="22">
        <v>0</v>
      </c>
      <c r="EL45" s="22">
        <v>0</v>
      </c>
      <c r="EM45" s="22">
        <v>0</v>
      </c>
      <c r="EN45" s="22">
        <v>0</v>
      </c>
      <c r="EO45" s="22">
        <v>0</v>
      </c>
      <c r="EP45" s="22">
        <v>0</v>
      </c>
      <c r="EQ45" s="22">
        <v>0</v>
      </c>
      <c r="ER45" s="22">
        <v>0</v>
      </c>
      <c r="ES45" s="22">
        <v>0</v>
      </c>
      <c r="ET45" s="22">
        <v>0</v>
      </c>
      <c r="EU45" s="22">
        <v>0</v>
      </c>
      <c r="EV45" s="22">
        <v>0</v>
      </c>
      <c r="EW45" s="22">
        <v>0</v>
      </c>
      <c r="EX45" s="22">
        <v>0</v>
      </c>
      <c r="EY45" s="22">
        <v>0</v>
      </c>
      <c r="EZ45" s="22">
        <v>0</v>
      </c>
      <c r="FA45" s="22">
        <v>0</v>
      </c>
      <c r="FB45" s="22">
        <v>0</v>
      </c>
      <c r="FC45" s="22">
        <v>0</v>
      </c>
      <c r="FD45" s="22">
        <v>0</v>
      </c>
      <c r="FE45" s="22">
        <v>0</v>
      </c>
      <c r="FF45" s="22">
        <v>0</v>
      </c>
      <c r="FG45" s="22">
        <v>0</v>
      </c>
      <c r="FH45" s="22">
        <v>0</v>
      </c>
      <c r="FI45" s="22">
        <v>0</v>
      </c>
      <c r="FJ45" s="22">
        <v>0</v>
      </c>
      <c r="FK45" s="22">
        <v>0</v>
      </c>
      <c r="FL45" s="22">
        <v>0</v>
      </c>
      <c r="FM45" s="22">
        <v>0</v>
      </c>
      <c r="FN45" s="22">
        <v>0</v>
      </c>
      <c r="FO45" s="22">
        <v>0</v>
      </c>
      <c r="FP45" s="22">
        <v>0</v>
      </c>
      <c r="FQ45" s="22">
        <v>0</v>
      </c>
      <c r="FR45" s="22">
        <v>0</v>
      </c>
      <c r="FS45" s="22">
        <v>0</v>
      </c>
      <c r="FT45" s="22">
        <v>0</v>
      </c>
      <c r="FU45" s="22">
        <v>0</v>
      </c>
      <c r="FV45" s="22">
        <v>0</v>
      </c>
      <c r="FW45" s="22">
        <v>0</v>
      </c>
      <c r="FX45" s="22">
        <v>0</v>
      </c>
      <c r="FY45" s="22">
        <v>0</v>
      </c>
      <c r="FZ45" s="22">
        <v>0</v>
      </c>
      <c r="GA45" s="22">
        <v>0</v>
      </c>
      <c r="GB45" s="22">
        <v>0</v>
      </c>
      <c r="GC45" s="22">
        <v>0</v>
      </c>
      <c r="GD45" s="22">
        <v>0</v>
      </c>
      <c r="GE45" s="22">
        <v>0</v>
      </c>
      <c r="GF45" s="22">
        <v>0</v>
      </c>
      <c r="GG45" s="22">
        <v>0</v>
      </c>
      <c r="GH45" s="22">
        <v>0</v>
      </c>
      <c r="GI45" s="22">
        <v>0</v>
      </c>
      <c r="GJ45" s="22">
        <v>0</v>
      </c>
      <c r="GK45" s="22">
        <v>0</v>
      </c>
      <c r="GL45" s="22">
        <v>0</v>
      </c>
      <c r="GM45" s="22">
        <v>0</v>
      </c>
      <c r="GN45" s="22">
        <v>0</v>
      </c>
      <c r="GO45" s="22">
        <v>0</v>
      </c>
      <c r="GP45" s="22">
        <v>0</v>
      </c>
      <c r="GQ45" s="22">
        <v>0</v>
      </c>
      <c r="GR45" s="22">
        <v>1392.18</v>
      </c>
      <c r="GS45" s="22">
        <v>1392.18</v>
      </c>
      <c r="GT45" s="22">
        <v>1392.18</v>
      </c>
      <c r="GU45" s="22">
        <v>0</v>
      </c>
      <c r="GV45" s="22">
        <v>0</v>
      </c>
      <c r="GW45" s="22">
        <v>0</v>
      </c>
      <c r="GX45" s="22">
        <v>0</v>
      </c>
      <c r="GY45" s="22">
        <v>0</v>
      </c>
      <c r="GZ45" s="22">
        <v>0</v>
      </c>
      <c r="HA45" s="22">
        <v>0</v>
      </c>
      <c r="HB45" s="22">
        <v>0</v>
      </c>
      <c r="HC45" s="22">
        <v>0</v>
      </c>
    </row>
    <row r="46" spans="1:211" s="7" customFormat="1" x14ac:dyDescent="0.2">
      <c r="A46" s="20" t="s">
        <v>174</v>
      </c>
      <c r="B46" s="21">
        <f t="shared" si="16"/>
        <v>10683.986729999999</v>
      </c>
      <c r="C46" s="21">
        <f t="shared" si="16"/>
        <v>51639.890690000007</v>
      </c>
      <c r="D46" s="21">
        <f t="shared" si="16"/>
        <v>21506.445650000001</v>
      </c>
      <c r="E46" s="22">
        <v>0</v>
      </c>
      <c r="F46" s="22">
        <v>0</v>
      </c>
      <c r="G46" s="22">
        <v>0</v>
      </c>
      <c r="H46" s="22">
        <v>0</v>
      </c>
      <c r="I46" s="22">
        <v>0</v>
      </c>
      <c r="J46" s="22">
        <v>0</v>
      </c>
      <c r="K46" s="22">
        <v>0</v>
      </c>
      <c r="L46" s="22">
        <v>0</v>
      </c>
      <c r="M46" s="22">
        <v>0</v>
      </c>
      <c r="N46" s="22">
        <v>0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0</v>
      </c>
      <c r="AF46" s="22">
        <v>0</v>
      </c>
      <c r="AG46" s="22">
        <v>0</v>
      </c>
      <c r="AH46" s="22">
        <v>0</v>
      </c>
      <c r="AI46" s="22">
        <v>0</v>
      </c>
      <c r="AJ46" s="22">
        <v>226.46620000000001</v>
      </c>
      <c r="AK46" s="22">
        <v>224.95819</v>
      </c>
      <c r="AL46" s="22">
        <v>0</v>
      </c>
      <c r="AM46" s="22">
        <v>0</v>
      </c>
      <c r="AN46" s="22">
        <v>0</v>
      </c>
      <c r="AO46" s="22">
        <v>0</v>
      </c>
      <c r="AP46" s="22">
        <v>0</v>
      </c>
      <c r="AQ46" s="22">
        <v>0</v>
      </c>
      <c r="AR46" s="22">
        <v>0</v>
      </c>
      <c r="AS46" s="22">
        <v>0</v>
      </c>
      <c r="AT46" s="22">
        <v>0</v>
      </c>
      <c r="AU46" s="22">
        <v>0</v>
      </c>
      <c r="AV46" s="22">
        <v>0</v>
      </c>
      <c r="AW46" s="22">
        <v>0</v>
      </c>
      <c r="AX46" s="22">
        <v>0</v>
      </c>
      <c r="AY46" s="22">
        <v>0</v>
      </c>
      <c r="AZ46" s="22">
        <v>0</v>
      </c>
      <c r="BA46" s="22">
        <v>0</v>
      </c>
      <c r="BB46" s="22">
        <v>0</v>
      </c>
      <c r="BC46" s="22">
        <v>0</v>
      </c>
      <c r="BD46" s="22">
        <v>3908.3049999999998</v>
      </c>
      <c r="BE46" s="22">
        <v>1077.299</v>
      </c>
      <c r="BF46" s="22">
        <v>1077.299</v>
      </c>
      <c r="BG46" s="22">
        <v>0</v>
      </c>
      <c r="BH46" s="22">
        <v>0</v>
      </c>
      <c r="BI46" s="22">
        <v>0</v>
      </c>
      <c r="BJ46" s="22">
        <v>0</v>
      </c>
      <c r="BK46" s="22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2">
        <v>0</v>
      </c>
      <c r="BU46" s="22">
        <v>0</v>
      </c>
      <c r="BV46" s="22">
        <v>0</v>
      </c>
      <c r="BW46" s="22">
        <v>0</v>
      </c>
      <c r="BX46" s="22">
        <v>0</v>
      </c>
      <c r="BY46" s="22">
        <v>0</v>
      </c>
      <c r="BZ46" s="22">
        <v>0</v>
      </c>
      <c r="CA46" s="22">
        <v>0</v>
      </c>
      <c r="CB46" s="22">
        <v>0</v>
      </c>
      <c r="CC46" s="22">
        <v>0</v>
      </c>
      <c r="CD46" s="22">
        <v>0</v>
      </c>
      <c r="CE46" s="22">
        <v>386.66737000000001</v>
      </c>
      <c r="CF46" s="22">
        <v>160.20117000000002</v>
      </c>
      <c r="CG46" s="22">
        <v>160.20117000000002</v>
      </c>
      <c r="CH46" s="22">
        <v>3237.5011099999997</v>
      </c>
      <c r="CI46" s="22">
        <v>0</v>
      </c>
      <c r="CJ46" s="22">
        <v>0</v>
      </c>
      <c r="CK46" s="22">
        <v>0</v>
      </c>
      <c r="CL46" s="22">
        <v>0</v>
      </c>
      <c r="CM46" s="22">
        <v>0</v>
      </c>
      <c r="CN46" s="22">
        <v>14.093249999999999</v>
      </c>
      <c r="CO46" s="22">
        <v>4.3899499999999998</v>
      </c>
      <c r="CP46" s="22">
        <v>4.3897500000000003</v>
      </c>
      <c r="CQ46" s="22">
        <v>0</v>
      </c>
      <c r="CR46" s="22">
        <v>0</v>
      </c>
      <c r="CS46" s="22">
        <v>0</v>
      </c>
      <c r="CT46" s="22">
        <v>0</v>
      </c>
      <c r="CU46" s="22">
        <v>0</v>
      </c>
      <c r="CV46" s="22">
        <v>0</v>
      </c>
      <c r="CW46" s="22">
        <v>0</v>
      </c>
      <c r="CX46" s="22">
        <v>412.30884000000003</v>
      </c>
      <c r="CY46" s="22">
        <v>412.30884000000003</v>
      </c>
      <c r="CZ46" s="22">
        <v>0</v>
      </c>
      <c r="DA46" s="22">
        <v>0</v>
      </c>
      <c r="DB46" s="22">
        <v>0</v>
      </c>
      <c r="DC46" s="22">
        <v>0</v>
      </c>
      <c r="DD46" s="22">
        <v>0</v>
      </c>
      <c r="DE46" s="22">
        <v>0</v>
      </c>
      <c r="DF46" s="22">
        <v>0</v>
      </c>
      <c r="DG46" s="22">
        <v>0</v>
      </c>
      <c r="DH46" s="22">
        <v>0</v>
      </c>
      <c r="DI46" s="22">
        <v>0</v>
      </c>
      <c r="DJ46" s="22">
        <v>0</v>
      </c>
      <c r="DK46" s="22">
        <v>0</v>
      </c>
      <c r="DL46" s="22">
        <v>0</v>
      </c>
      <c r="DM46" s="22">
        <v>0</v>
      </c>
      <c r="DN46" s="22">
        <v>0</v>
      </c>
      <c r="DO46" s="22">
        <v>0</v>
      </c>
      <c r="DP46" s="22">
        <v>0</v>
      </c>
      <c r="DQ46" s="22">
        <v>0</v>
      </c>
      <c r="DR46" s="22">
        <v>0</v>
      </c>
      <c r="DS46" s="22">
        <v>0</v>
      </c>
      <c r="DT46" s="22">
        <v>0</v>
      </c>
      <c r="DU46" s="22">
        <v>0</v>
      </c>
      <c r="DV46" s="22">
        <v>0</v>
      </c>
      <c r="DW46" s="22">
        <v>0</v>
      </c>
      <c r="DX46" s="22">
        <v>0</v>
      </c>
      <c r="DY46" s="22">
        <v>0</v>
      </c>
      <c r="DZ46" s="22">
        <v>0</v>
      </c>
      <c r="EA46" s="22">
        <v>0</v>
      </c>
      <c r="EB46" s="22">
        <v>0</v>
      </c>
      <c r="EC46" s="22">
        <v>0</v>
      </c>
      <c r="ED46" s="22">
        <v>0</v>
      </c>
      <c r="EE46" s="22">
        <v>0</v>
      </c>
      <c r="EF46" s="22">
        <v>0</v>
      </c>
      <c r="EG46" s="22">
        <v>0</v>
      </c>
      <c r="EH46" s="22">
        <v>0</v>
      </c>
      <c r="EI46" s="22">
        <v>0</v>
      </c>
      <c r="EJ46" s="22">
        <v>0</v>
      </c>
      <c r="EK46" s="22">
        <v>0</v>
      </c>
      <c r="EL46" s="22">
        <v>0</v>
      </c>
      <c r="EM46" s="22">
        <v>0</v>
      </c>
      <c r="EN46" s="22">
        <v>0</v>
      </c>
      <c r="EO46" s="22">
        <v>0</v>
      </c>
      <c r="EP46" s="22">
        <v>0</v>
      </c>
      <c r="EQ46" s="22">
        <v>0</v>
      </c>
      <c r="ER46" s="22">
        <v>0</v>
      </c>
      <c r="ES46" s="22">
        <v>0</v>
      </c>
      <c r="ET46" s="22">
        <v>0</v>
      </c>
      <c r="EU46" s="22">
        <v>0</v>
      </c>
      <c r="EV46" s="22">
        <v>0</v>
      </c>
      <c r="EW46" s="22">
        <v>0</v>
      </c>
      <c r="EX46" s="22">
        <v>0</v>
      </c>
      <c r="EY46" s="22">
        <v>0</v>
      </c>
      <c r="EZ46" s="22">
        <v>0</v>
      </c>
      <c r="FA46" s="22">
        <v>0</v>
      </c>
      <c r="FB46" s="22">
        <v>0</v>
      </c>
      <c r="FC46" s="22">
        <v>0</v>
      </c>
      <c r="FD46" s="22">
        <v>0</v>
      </c>
      <c r="FE46" s="22">
        <v>0</v>
      </c>
      <c r="FF46" s="22">
        <v>0</v>
      </c>
      <c r="FG46" s="22">
        <v>0</v>
      </c>
      <c r="FH46" s="22">
        <v>0</v>
      </c>
      <c r="FI46" s="22">
        <v>0</v>
      </c>
      <c r="FJ46" s="22">
        <v>0</v>
      </c>
      <c r="FK46" s="22">
        <v>0</v>
      </c>
      <c r="FL46" s="22">
        <v>16957.0687</v>
      </c>
      <c r="FM46" s="22">
        <v>16957.0687</v>
      </c>
      <c r="FN46" s="22">
        <v>0</v>
      </c>
      <c r="FO46" s="22">
        <v>0</v>
      </c>
      <c r="FP46" s="22">
        <v>0</v>
      </c>
      <c r="FQ46" s="22">
        <v>0</v>
      </c>
      <c r="FR46" s="22">
        <v>0</v>
      </c>
      <c r="FS46" s="22">
        <v>0</v>
      </c>
      <c r="FT46" s="22">
        <v>571.70000000000005</v>
      </c>
      <c r="FU46" s="22">
        <v>0</v>
      </c>
      <c r="FV46" s="22">
        <v>0</v>
      </c>
      <c r="FW46" s="22">
        <v>0</v>
      </c>
      <c r="FX46" s="22">
        <v>0</v>
      </c>
      <c r="FY46" s="22">
        <v>0</v>
      </c>
      <c r="FZ46" s="22">
        <v>0</v>
      </c>
      <c r="GA46" s="22">
        <v>0</v>
      </c>
      <c r="GB46" s="22">
        <v>0</v>
      </c>
      <c r="GC46" s="22">
        <v>0</v>
      </c>
      <c r="GD46" s="22">
        <v>0</v>
      </c>
      <c r="GE46" s="22">
        <v>0</v>
      </c>
      <c r="GF46" s="22">
        <v>0</v>
      </c>
      <c r="GG46" s="22">
        <v>543.11500000000001</v>
      </c>
      <c r="GH46" s="22">
        <v>104.5</v>
      </c>
      <c r="GI46" s="22">
        <v>0</v>
      </c>
      <c r="GJ46" s="22">
        <v>27918.700670000002</v>
      </c>
      <c r="GK46" s="22">
        <v>0</v>
      </c>
      <c r="GL46" s="22">
        <v>0</v>
      </c>
      <c r="GM46" s="22">
        <v>1774.6211599999999</v>
      </c>
      <c r="GN46" s="22">
        <v>0</v>
      </c>
      <c r="GO46" s="22">
        <v>0</v>
      </c>
      <c r="GP46" s="22">
        <v>0</v>
      </c>
      <c r="GQ46" s="22">
        <v>0</v>
      </c>
      <c r="GR46" s="22">
        <v>2565.7199999999998</v>
      </c>
      <c r="GS46" s="22">
        <v>2565.7199999999998</v>
      </c>
      <c r="GT46" s="22">
        <v>2565.7199999999998</v>
      </c>
      <c r="GU46" s="22">
        <v>0</v>
      </c>
      <c r="GV46" s="22">
        <v>0</v>
      </c>
      <c r="GW46" s="22">
        <v>0</v>
      </c>
      <c r="GX46" s="22">
        <v>0</v>
      </c>
      <c r="GY46" s="22">
        <v>0</v>
      </c>
      <c r="GZ46" s="22">
        <v>0</v>
      </c>
      <c r="HA46" s="22">
        <v>0</v>
      </c>
      <c r="HB46" s="22">
        <v>0</v>
      </c>
      <c r="HC46" s="22">
        <v>0</v>
      </c>
    </row>
    <row r="47" spans="1:211" s="7" customFormat="1" x14ac:dyDescent="0.2">
      <c r="A47" s="20" t="s">
        <v>175</v>
      </c>
      <c r="B47" s="21">
        <f t="shared" si="16"/>
        <v>264.09325000000001</v>
      </c>
      <c r="C47" s="21">
        <f t="shared" si="16"/>
        <v>532.50395000000003</v>
      </c>
      <c r="D47" s="21">
        <f t="shared" si="16"/>
        <v>532.50373999999999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22">
        <v>0</v>
      </c>
      <c r="M47" s="22">
        <v>0</v>
      </c>
      <c r="N47" s="22">
        <v>0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0</v>
      </c>
      <c r="AF47" s="22">
        <v>0</v>
      </c>
      <c r="AG47" s="22">
        <v>0</v>
      </c>
      <c r="AH47" s="22">
        <v>0</v>
      </c>
      <c r="AI47" s="22">
        <v>0</v>
      </c>
      <c r="AJ47" s="22">
        <v>0</v>
      </c>
      <c r="AK47" s="22">
        <v>0</v>
      </c>
      <c r="AL47" s="22">
        <v>0</v>
      </c>
      <c r="AM47" s="22">
        <v>0</v>
      </c>
      <c r="AN47" s="22">
        <v>0</v>
      </c>
      <c r="AO47" s="22">
        <v>0</v>
      </c>
      <c r="AP47" s="22">
        <v>0</v>
      </c>
      <c r="AQ47" s="22">
        <v>0</v>
      </c>
      <c r="AR47" s="22">
        <v>0</v>
      </c>
      <c r="AS47" s="22">
        <v>0</v>
      </c>
      <c r="AT47" s="22">
        <v>0</v>
      </c>
      <c r="AU47" s="22">
        <v>0</v>
      </c>
      <c r="AV47" s="22">
        <v>0</v>
      </c>
      <c r="AW47" s="22">
        <v>0</v>
      </c>
      <c r="AX47" s="22">
        <v>0</v>
      </c>
      <c r="AY47" s="22">
        <v>0</v>
      </c>
      <c r="AZ47" s="22">
        <v>0</v>
      </c>
      <c r="BA47" s="22">
        <v>0</v>
      </c>
      <c r="BB47" s="22">
        <v>0</v>
      </c>
      <c r="BC47" s="22">
        <v>0</v>
      </c>
      <c r="BD47" s="22">
        <v>0</v>
      </c>
      <c r="BE47" s="22">
        <v>0</v>
      </c>
      <c r="BF47" s="22">
        <v>0</v>
      </c>
      <c r="BG47" s="22">
        <v>0</v>
      </c>
      <c r="BH47" s="22">
        <v>0</v>
      </c>
      <c r="BI47" s="22">
        <v>0</v>
      </c>
      <c r="BJ47" s="22">
        <v>0</v>
      </c>
      <c r="BK47" s="22">
        <v>0</v>
      </c>
      <c r="BL47" s="22">
        <v>0</v>
      </c>
      <c r="BM47" s="22"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2">
        <v>0</v>
      </c>
      <c r="BU47" s="22">
        <v>0</v>
      </c>
      <c r="BV47" s="22">
        <v>0</v>
      </c>
      <c r="BW47" s="22">
        <v>0</v>
      </c>
      <c r="BX47" s="22">
        <v>0</v>
      </c>
      <c r="BY47" s="22">
        <v>0</v>
      </c>
      <c r="BZ47" s="22">
        <v>0</v>
      </c>
      <c r="CA47" s="22">
        <v>0</v>
      </c>
      <c r="CB47" s="22">
        <v>0</v>
      </c>
      <c r="CC47" s="22">
        <v>0</v>
      </c>
      <c r="CD47" s="22">
        <v>0</v>
      </c>
      <c r="CE47" s="22">
        <v>0</v>
      </c>
      <c r="CF47" s="22">
        <v>0</v>
      </c>
      <c r="CG47" s="22">
        <v>0</v>
      </c>
      <c r="CH47" s="22">
        <v>0</v>
      </c>
      <c r="CI47" s="22">
        <v>0</v>
      </c>
      <c r="CJ47" s="22">
        <v>0</v>
      </c>
      <c r="CK47" s="22">
        <v>0</v>
      </c>
      <c r="CL47" s="22">
        <v>0</v>
      </c>
      <c r="CM47" s="22">
        <v>0</v>
      </c>
      <c r="CN47" s="22">
        <v>14.093249999999999</v>
      </c>
      <c r="CO47" s="22">
        <v>4.3899499999999998</v>
      </c>
      <c r="CP47" s="22">
        <v>4.3897399999999998</v>
      </c>
      <c r="CQ47" s="22">
        <v>0</v>
      </c>
      <c r="CR47" s="22">
        <v>0</v>
      </c>
      <c r="CS47" s="22">
        <v>0</v>
      </c>
      <c r="CT47" s="22">
        <v>0</v>
      </c>
      <c r="CU47" s="22">
        <v>0</v>
      </c>
      <c r="CV47" s="22">
        <v>0</v>
      </c>
      <c r="CW47" s="22">
        <v>0</v>
      </c>
      <c r="CX47" s="22">
        <v>0</v>
      </c>
      <c r="CY47" s="22">
        <v>0</v>
      </c>
      <c r="CZ47" s="22">
        <v>0</v>
      </c>
      <c r="DA47" s="22">
        <v>0</v>
      </c>
      <c r="DB47" s="22">
        <v>0</v>
      </c>
      <c r="DC47" s="22">
        <v>0</v>
      </c>
      <c r="DD47" s="22">
        <v>0</v>
      </c>
      <c r="DE47" s="22">
        <v>0</v>
      </c>
      <c r="DF47" s="22">
        <v>0</v>
      </c>
      <c r="DG47" s="22">
        <v>0</v>
      </c>
      <c r="DH47" s="22">
        <v>0</v>
      </c>
      <c r="DI47" s="22">
        <v>0</v>
      </c>
      <c r="DJ47" s="22">
        <v>0</v>
      </c>
      <c r="DK47" s="22">
        <v>0</v>
      </c>
      <c r="DL47" s="22">
        <v>0</v>
      </c>
      <c r="DM47" s="22">
        <v>0</v>
      </c>
      <c r="DN47" s="22">
        <v>0</v>
      </c>
      <c r="DO47" s="22">
        <v>0</v>
      </c>
      <c r="DP47" s="22">
        <v>0</v>
      </c>
      <c r="DQ47" s="22">
        <v>0</v>
      </c>
      <c r="DR47" s="22">
        <v>0</v>
      </c>
      <c r="DS47" s="22">
        <v>278.11399999999998</v>
      </c>
      <c r="DT47" s="22">
        <v>278.11399999999998</v>
      </c>
      <c r="DU47" s="22">
        <v>0</v>
      </c>
      <c r="DV47" s="22">
        <v>0</v>
      </c>
      <c r="DW47" s="22">
        <v>0</v>
      </c>
      <c r="DX47" s="22">
        <v>0</v>
      </c>
      <c r="DY47" s="22">
        <v>0</v>
      </c>
      <c r="DZ47" s="22">
        <v>0</v>
      </c>
      <c r="EA47" s="22">
        <v>0</v>
      </c>
      <c r="EB47" s="22">
        <v>0</v>
      </c>
      <c r="EC47" s="22">
        <v>0</v>
      </c>
      <c r="ED47" s="22">
        <v>0</v>
      </c>
      <c r="EE47" s="22">
        <v>0</v>
      </c>
      <c r="EF47" s="22">
        <v>0</v>
      </c>
      <c r="EG47" s="22">
        <v>0</v>
      </c>
      <c r="EH47" s="22">
        <v>0</v>
      </c>
      <c r="EI47" s="22">
        <v>0</v>
      </c>
      <c r="EJ47" s="22">
        <v>0</v>
      </c>
      <c r="EK47" s="22">
        <v>0</v>
      </c>
      <c r="EL47" s="22">
        <v>0</v>
      </c>
      <c r="EM47" s="22">
        <v>0</v>
      </c>
      <c r="EN47" s="22">
        <v>0</v>
      </c>
      <c r="EO47" s="22">
        <v>0</v>
      </c>
      <c r="EP47" s="22">
        <v>0</v>
      </c>
      <c r="EQ47" s="22">
        <v>0</v>
      </c>
      <c r="ER47" s="22">
        <v>0</v>
      </c>
      <c r="ES47" s="22">
        <v>0</v>
      </c>
      <c r="ET47" s="22">
        <v>0</v>
      </c>
      <c r="EU47" s="22">
        <v>0</v>
      </c>
      <c r="EV47" s="22">
        <v>0</v>
      </c>
      <c r="EW47" s="22">
        <v>0</v>
      </c>
      <c r="EX47" s="22">
        <v>0</v>
      </c>
      <c r="EY47" s="22">
        <v>0</v>
      </c>
      <c r="EZ47" s="22">
        <v>0</v>
      </c>
      <c r="FA47" s="22">
        <v>0</v>
      </c>
      <c r="FB47" s="22">
        <v>0</v>
      </c>
      <c r="FC47" s="22">
        <v>0</v>
      </c>
      <c r="FD47" s="22">
        <v>0</v>
      </c>
      <c r="FE47" s="22">
        <v>0</v>
      </c>
      <c r="FF47" s="22">
        <v>0</v>
      </c>
      <c r="FG47" s="22">
        <v>0</v>
      </c>
      <c r="FH47" s="22">
        <v>0</v>
      </c>
      <c r="FI47" s="22">
        <v>0</v>
      </c>
      <c r="FJ47" s="22">
        <v>0</v>
      </c>
      <c r="FK47" s="22">
        <v>0</v>
      </c>
      <c r="FL47" s="22">
        <v>0</v>
      </c>
      <c r="FM47" s="22">
        <v>0</v>
      </c>
      <c r="FN47" s="22">
        <v>0</v>
      </c>
      <c r="FO47" s="22">
        <v>0</v>
      </c>
      <c r="FP47" s="22">
        <v>0</v>
      </c>
      <c r="FQ47" s="22">
        <v>0</v>
      </c>
      <c r="FR47" s="22">
        <v>0</v>
      </c>
      <c r="FS47" s="22">
        <v>0</v>
      </c>
      <c r="FT47" s="22">
        <v>0</v>
      </c>
      <c r="FU47" s="22">
        <v>0</v>
      </c>
      <c r="FV47" s="22">
        <v>0</v>
      </c>
      <c r="FW47" s="22">
        <v>0</v>
      </c>
      <c r="FX47" s="22">
        <v>0</v>
      </c>
      <c r="FY47" s="22">
        <v>0</v>
      </c>
      <c r="FZ47" s="22">
        <v>0</v>
      </c>
      <c r="GA47" s="22">
        <v>0</v>
      </c>
      <c r="GB47" s="22">
        <v>0</v>
      </c>
      <c r="GC47" s="22">
        <v>0</v>
      </c>
      <c r="GD47" s="22">
        <v>0</v>
      </c>
      <c r="GE47" s="22">
        <v>0</v>
      </c>
      <c r="GF47" s="22">
        <v>0</v>
      </c>
      <c r="GG47" s="22">
        <v>0</v>
      </c>
      <c r="GH47" s="22">
        <v>0</v>
      </c>
      <c r="GI47" s="22">
        <v>0</v>
      </c>
      <c r="GJ47" s="22">
        <v>0</v>
      </c>
      <c r="GK47" s="22">
        <v>0</v>
      </c>
      <c r="GL47" s="22">
        <v>0</v>
      </c>
      <c r="GM47" s="22">
        <v>0</v>
      </c>
      <c r="GN47" s="22">
        <v>0</v>
      </c>
      <c r="GO47" s="22">
        <v>250</v>
      </c>
      <c r="GP47" s="22">
        <v>250</v>
      </c>
      <c r="GQ47" s="22">
        <v>250</v>
      </c>
      <c r="GR47" s="22">
        <v>0</v>
      </c>
      <c r="GS47" s="22">
        <v>0</v>
      </c>
      <c r="GT47" s="22">
        <v>0</v>
      </c>
      <c r="GU47" s="22">
        <v>0</v>
      </c>
      <c r="GV47" s="22">
        <v>0</v>
      </c>
      <c r="GW47" s="22">
        <v>0</v>
      </c>
      <c r="GX47" s="22">
        <v>0</v>
      </c>
      <c r="GY47" s="22">
        <v>0</v>
      </c>
      <c r="GZ47" s="22">
        <v>0</v>
      </c>
      <c r="HA47" s="22">
        <v>0</v>
      </c>
      <c r="HB47" s="22">
        <v>0</v>
      </c>
      <c r="HC47" s="22">
        <v>0</v>
      </c>
    </row>
    <row r="48" spans="1:211" s="26" customFormat="1" ht="25.5" x14ac:dyDescent="0.2">
      <c r="A48" s="15" t="s">
        <v>37</v>
      </c>
      <c r="B48" s="24">
        <f t="shared" si="16"/>
        <v>379914.71273999999</v>
      </c>
      <c r="C48" s="24">
        <f t="shared" si="16"/>
        <v>0</v>
      </c>
      <c r="D48" s="24">
        <f t="shared" si="16"/>
        <v>0</v>
      </c>
      <c r="E48" s="25">
        <v>0</v>
      </c>
      <c r="F48" s="25">
        <v>0</v>
      </c>
      <c r="G48" s="25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25">
        <v>0</v>
      </c>
      <c r="N48" s="25">
        <v>0</v>
      </c>
      <c r="O48" s="25">
        <v>0</v>
      </c>
      <c r="P48" s="25">
        <v>0</v>
      </c>
      <c r="Q48" s="25">
        <v>0</v>
      </c>
      <c r="R48" s="25">
        <v>0</v>
      </c>
      <c r="S48" s="25">
        <v>0</v>
      </c>
      <c r="T48" s="25">
        <v>0</v>
      </c>
      <c r="U48" s="25">
        <v>0</v>
      </c>
      <c r="V48" s="25">
        <v>0</v>
      </c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5">
        <v>0</v>
      </c>
      <c r="AD48" s="25">
        <v>0</v>
      </c>
      <c r="AE48" s="25">
        <v>0</v>
      </c>
      <c r="AF48" s="25">
        <v>0</v>
      </c>
      <c r="AG48" s="25">
        <v>0</v>
      </c>
      <c r="AH48" s="25">
        <v>0</v>
      </c>
      <c r="AI48" s="25">
        <v>0</v>
      </c>
      <c r="AJ48" s="25">
        <v>0</v>
      </c>
      <c r="AK48" s="25">
        <v>0</v>
      </c>
      <c r="AL48" s="25">
        <v>0</v>
      </c>
      <c r="AM48" s="25">
        <v>0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0</v>
      </c>
      <c r="AZ48" s="25">
        <v>0</v>
      </c>
      <c r="BA48" s="25">
        <v>0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v>0</v>
      </c>
      <c r="BO48" s="25">
        <v>0</v>
      </c>
      <c r="BP48" s="25">
        <v>0</v>
      </c>
      <c r="BQ48" s="25">
        <v>0</v>
      </c>
      <c r="BR48" s="25">
        <v>0</v>
      </c>
      <c r="BS48" s="25">
        <v>0</v>
      </c>
      <c r="BT48" s="25">
        <v>0</v>
      </c>
      <c r="BU48" s="25">
        <v>0</v>
      </c>
      <c r="BV48" s="25">
        <v>34845.105439999999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25">
        <v>0</v>
      </c>
      <c r="CD48" s="25">
        <v>0</v>
      </c>
      <c r="CE48" s="2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25">
        <v>0</v>
      </c>
      <c r="CN48" s="25">
        <v>0</v>
      </c>
      <c r="CO48" s="25">
        <v>0</v>
      </c>
      <c r="CP48" s="25">
        <v>0</v>
      </c>
      <c r="CQ48" s="25">
        <v>0</v>
      </c>
      <c r="CR48" s="25">
        <v>0</v>
      </c>
      <c r="CS48" s="25">
        <v>0</v>
      </c>
      <c r="CT48" s="25">
        <v>0</v>
      </c>
      <c r="CU48" s="25">
        <v>0</v>
      </c>
      <c r="CV48" s="25">
        <v>0</v>
      </c>
      <c r="CW48" s="25">
        <v>4066.9</v>
      </c>
      <c r="CX48" s="25">
        <v>0</v>
      </c>
      <c r="CY48" s="25">
        <v>0</v>
      </c>
      <c r="CZ48" s="25">
        <v>0</v>
      </c>
      <c r="DA48" s="25">
        <v>0</v>
      </c>
      <c r="DB48" s="25">
        <v>0</v>
      </c>
      <c r="DC48" s="25">
        <v>0</v>
      </c>
      <c r="DD48" s="25">
        <v>0</v>
      </c>
      <c r="DE48" s="25">
        <v>0</v>
      </c>
      <c r="DF48" s="25">
        <v>0</v>
      </c>
      <c r="DG48" s="25">
        <v>0</v>
      </c>
      <c r="DH48" s="25">
        <v>0</v>
      </c>
      <c r="DI48" s="25">
        <v>7741.7</v>
      </c>
      <c r="DJ48" s="25">
        <v>0</v>
      </c>
      <c r="DK48" s="25">
        <v>0</v>
      </c>
      <c r="DL48" s="25">
        <v>4061.0073500000003</v>
      </c>
      <c r="DM48" s="25">
        <v>0</v>
      </c>
      <c r="DN48" s="25">
        <v>0</v>
      </c>
      <c r="DO48" s="25">
        <v>3999.9999500000004</v>
      </c>
      <c r="DP48" s="25">
        <v>0</v>
      </c>
      <c r="DQ48" s="25">
        <v>0</v>
      </c>
      <c r="DR48" s="25">
        <v>25000</v>
      </c>
      <c r="DS48" s="25">
        <v>0</v>
      </c>
      <c r="DT48" s="25">
        <v>0</v>
      </c>
      <c r="DU48" s="25">
        <v>0</v>
      </c>
      <c r="DV48" s="25">
        <v>0</v>
      </c>
      <c r="DW48" s="25">
        <v>0</v>
      </c>
      <c r="DX48" s="25">
        <v>0</v>
      </c>
      <c r="DY48" s="25">
        <v>0</v>
      </c>
      <c r="DZ48" s="25">
        <v>0</v>
      </c>
      <c r="EA48" s="25">
        <v>0</v>
      </c>
      <c r="EB48" s="25">
        <v>0</v>
      </c>
      <c r="EC48" s="25">
        <v>0</v>
      </c>
      <c r="ED48" s="25">
        <v>0</v>
      </c>
      <c r="EE48" s="25">
        <v>0</v>
      </c>
      <c r="EF48" s="25">
        <v>0</v>
      </c>
      <c r="EG48" s="25">
        <v>0</v>
      </c>
      <c r="EH48" s="25">
        <v>0</v>
      </c>
      <c r="EI48" s="25">
        <v>0</v>
      </c>
      <c r="EJ48" s="25">
        <v>0</v>
      </c>
      <c r="EK48" s="25">
        <v>0</v>
      </c>
      <c r="EL48" s="25">
        <v>0</v>
      </c>
      <c r="EM48" s="25">
        <v>0</v>
      </c>
      <c r="EN48" s="25">
        <v>0</v>
      </c>
      <c r="EO48" s="25">
        <v>0</v>
      </c>
      <c r="EP48" s="25">
        <v>0</v>
      </c>
      <c r="EQ48" s="25">
        <v>0</v>
      </c>
      <c r="ER48" s="25">
        <v>0</v>
      </c>
      <c r="ES48" s="25">
        <v>0</v>
      </c>
      <c r="ET48" s="25">
        <v>0</v>
      </c>
      <c r="EU48" s="25">
        <v>0</v>
      </c>
      <c r="EV48" s="25">
        <v>0</v>
      </c>
      <c r="EW48" s="25">
        <v>0</v>
      </c>
      <c r="EX48" s="25">
        <v>0</v>
      </c>
      <c r="EY48" s="25">
        <v>0</v>
      </c>
      <c r="EZ48" s="25">
        <v>0</v>
      </c>
      <c r="FA48" s="25">
        <v>0</v>
      </c>
      <c r="FB48" s="25">
        <v>0</v>
      </c>
      <c r="FC48" s="25">
        <v>0</v>
      </c>
      <c r="FD48" s="25">
        <v>0</v>
      </c>
      <c r="FE48" s="25">
        <v>0</v>
      </c>
      <c r="FF48" s="25">
        <v>0</v>
      </c>
      <c r="FG48" s="25">
        <v>0</v>
      </c>
      <c r="FH48" s="25">
        <v>0</v>
      </c>
      <c r="FI48" s="25">
        <v>0</v>
      </c>
      <c r="FJ48" s="25">
        <v>0</v>
      </c>
      <c r="FK48" s="25">
        <v>300000</v>
      </c>
      <c r="FL48" s="25">
        <v>0</v>
      </c>
      <c r="FM48" s="25">
        <v>0</v>
      </c>
      <c r="FN48" s="25">
        <v>0</v>
      </c>
      <c r="FO48" s="25">
        <v>0</v>
      </c>
      <c r="FP48" s="25">
        <v>0</v>
      </c>
      <c r="FQ48" s="25">
        <v>0</v>
      </c>
      <c r="FR48" s="25">
        <v>0</v>
      </c>
      <c r="FS48" s="25">
        <v>0</v>
      </c>
      <c r="FT48" s="25">
        <v>0</v>
      </c>
      <c r="FU48" s="25">
        <v>0</v>
      </c>
      <c r="FV48" s="25">
        <v>0</v>
      </c>
      <c r="FW48" s="25">
        <v>0</v>
      </c>
      <c r="FX48" s="25">
        <v>0</v>
      </c>
      <c r="FY48" s="25">
        <v>0</v>
      </c>
      <c r="FZ48" s="25">
        <v>0</v>
      </c>
      <c r="GA48" s="25">
        <v>0</v>
      </c>
      <c r="GB48" s="25">
        <v>0</v>
      </c>
      <c r="GC48" s="25">
        <v>0</v>
      </c>
      <c r="GD48" s="25">
        <v>0</v>
      </c>
      <c r="GE48" s="25">
        <v>0</v>
      </c>
      <c r="GF48" s="25">
        <v>0</v>
      </c>
      <c r="GG48" s="25">
        <v>0</v>
      </c>
      <c r="GH48" s="25">
        <v>0</v>
      </c>
      <c r="GI48" s="25">
        <v>0</v>
      </c>
      <c r="GJ48" s="25">
        <v>0</v>
      </c>
      <c r="GK48" s="25">
        <v>0</v>
      </c>
      <c r="GL48" s="25">
        <v>0</v>
      </c>
      <c r="GM48" s="25">
        <v>0</v>
      </c>
      <c r="GN48" s="25">
        <v>0</v>
      </c>
      <c r="GO48" s="25">
        <v>0</v>
      </c>
      <c r="GP48" s="25">
        <v>0</v>
      </c>
      <c r="GQ48" s="25">
        <v>0</v>
      </c>
      <c r="GR48" s="25">
        <v>0</v>
      </c>
      <c r="GS48" s="25">
        <v>0</v>
      </c>
      <c r="GT48" s="25">
        <v>0</v>
      </c>
      <c r="GU48" s="25">
        <v>0</v>
      </c>
      <c r="GV48" s="25">
        <v>0</v>
      </c>
      <c r="GW48" s="25">
        <v>0</v>
      </c>
      <c r="GX48" s="25">
        <v>0</v>
      </c>
      <c r="GY48" s="25">
        <v>0</v>
      </c>
      <c r="GZ48" s="25">
        <v>0</v>
      </c>
      <c r="HA48" s="25">
        <v>200</v>
      </c>
      <c r="HB48" s="25">
        <v>0</v>
      </c>
      <c r="HC48" s="25">
        <v>0</v>
      </c>
    </row>
    <row r="49" spans="1:211" s="7" customFormat="1" x14ac:dyDescent="0.2">
      <c r="A49" s="15" t="s">
        <v>38</v>
      </c>
      <c r="B49" s="25">
        <f>B5+B18+B24+B48</f>
        <v>3687099.4050299996</v>
      </c>
      <c r="C49" s="25">
        <f t="shared" ref="C49:BN49" si="17">C5+C18+C24+C48</f>
        <v>5114678.8177899998</v>
      </c>
      <c r="D49" s="25">
        <f t="shared" si="17"/>
        <v>4400448.4444199996</v>
      </c>
      <c r="E49" s="25">
        <f t="shared" si="17"/>
        <v>21438</v>
      </c>
      <c r="F49" s="25">
        <f t="shared" si="17"/>
        <v>21438</v>
      </c>
      <c r="G49" s="25">
        <f t="shared" si="17"/>
        <v>20607.588</v>
      </c>
      <c r="H49" s="25">
        <f t="shared" si="17"/>
        <v>6740.4225399999996</v>
      </c>
      <c r="I49" s="25">
        <f t="shared" si="17"/>
        <v>6740.4225399999996</v>
      </c>
      <c r="J49" s="25">
        <f t="shared" si="17"/>
        <v>6740.4225399999996</v>
      </c>
      <c r="K49" s="25">
        <f t="shared" si="17"/>
        <v>2841.4084499999999</v>
      </c>
      <c r="L49" s="25">
        <f t="shared" si="17"/>
        <v>2841.4084499999999</v>
      </c>
      <c r="M49" s="25">
        <f t="shared" si="17"/>
        <v>2841.4084499999999</v>
      </c>
      <c r="N49" s="25">
        <f t="shared" si="17"/>
        <v>39687.861000000004</v>
      </c>
      <c r="O49" s="25">
        <f t="shared" si="17"/>
        <v>39561.022500000006</v>
      </c>
      <c r="P49" s="25">
        <f t="shared" si="17"/>
        <v>39171.156019999995</v>
      </c>
      <c r="Q49" s="25">
        <f t="shared" si="17"/>
        <v>15000</v>
      </c>
      <c r="R49" s="25">
        <f t="shared" si="17"/>
        <v>18322.525000000001</v>
      </c>
      <c r="S49" s="25">
        <f t="shared" si="17"/>
        <v>18322.525000000001</v>
      </c>
      <c r="T49" s="25">
        <f t="shared" si="17"/>
        <v>0</v>
      </c>
      <c r="U49" s="25">
        <f t="shared" si="17"/>
        <v>19560.875</v>
      </c>
      <c r="V49" s="25">
        <f t="shared" si="17"/>
        <v>19520.0527</v>
      </c>
      <c r="W49" s="25">
        <f t="shared" si="17"/>
        <v>14020.780199999999</v>
      </c>
      <c r="X49" s="25">
        <f t="shared" si="17"/>
        <v>14020.780199999999</v>
      </c>
      <c r="Y49" s="25">
        <f t="shared" si="17"/>
        <v>13973.006319999999</v>
      </c>
      <c r="Z49" s="25">
        <f t="shared" si="17"/>
        <v>53173.834340000001</v>
      </c>
      <c r="AA49" s="25">
        <f t="shared" si="17"/>
        <v>64540.967250000002</v>
      </c>
      <c r="AB49" s="25">
        <f t="shared" si="17"/>
        <v>60795.339079999998</v>
      </c>
      <c r="AC49" s="25">
        <f t="shared" si="17"/>
        <v>0</v>
      </c>
      <c r="AD49" s="25">
        <f t="shared" si="17"/>
        <v>198717.97766999999</v>
      </c>
      <c r="AE49" s="25">
        <f t="shared" si="17"/>
        <v>104293.07548</v>
      </c>
      <c r="AF49" s="25">
        <f t="shared" si="17"/>
        <v>0</v>
      </c>
      <c r="AG49" s="25">
        <f t="shared" si="17"/>
        <v>2965.7</v>
      </c>
      <c r="AH49" s="25">
        <f t="shared" si="17"/>
        <v>0</v>
      </c>
      <c r="AI49" s="25">
        <f t="shared" si="17"/>
        <v>0</v>
      </c>
      <c r="AJ49" s="25">
        <f t="shared" si="17"/>
        <v>42536.548939999993</v>
      </c>
      <c r="AK49" s="25">
        <f t="shared" si="17"/>
        <v>41353.966059999992</v>
      </c>
      <c r="AL49" s="25">
        <f t="shared" si="17"/>
        <v>1860</v>
      </c>
      <c r="AM49" s="25">
        <f t="shared" si="17"/>
        <v>1847.444</v>
      </c>
      <c r="AN49" s="25">
        <f t="shared" si="17"/>
        <v>1847.444</v>
      </c>
      <c r="AO49" s="25">
        <f t="shared" si="17"/>
        <v>0</v>
      </c>
      <c r="AP49" s="25">
        <f t="shared" si="17"/>
        <v>100429.1176</v>
      </c>
      <c r="AQ49" s="25">
        <f t="shared" si="17"/>
        <v>29222.868350000001</v>
      </c>
      <c r="AR49" s="25">
        <f t="shared" si="17"/>
        <v>0</v>
      </c>
      <c r="AS49" s="25">
        <f t="shared" si="17"/>
        <v>6818.9167900000002</v>
      </c>
      <c r="AT49" s="25">
        <f t="shared" si="17"/>
        <v>6818.9167900000002</v>
      </c>
      <c r="AU49" s="25">
        <f t="shared" si="17"/>
        <v>10608.9</v>
      </c>
      <c r="AV49" s="25">
        <f t="shared" si="17"/>
        <v>25205.22</v>
      </c>
      <c r="AW49" s="25">
        <f t="shared" si="17"/>
        <v>25205.21703</v>
      </c>
      <c r="AX49" s="25">
        <f t="shared" si="17"/>
        <v>10434.6</v>
      </c>
      <c r="AY49" s="25">
        <f t="shared" si="17"/>
        <v>10434.6</v>
      </c>
      <c r="AZ49" s="25">
        <f t="shared" si="17"/>
        <v>10434.6</v>
      </c>
      <c r="BA49" s="25">
        <f t="shared" si="17"/>
        <v>12136.9</v>
      </c>
      <c r="BB49" s="25">
        <f t="shared" si="17"/>
        <v>18177.678339999999</v>
      </c>
      <c r="BC49" s="25">
        <f t="shared" si="17"/>
        <v>9555.4634999999998</v>
      </c>
      <c r="BD49" s="25">
        <f t="shared" si="17"/>
        <v>55151.100000000006</v>
      </c>
      <c r="BE49" s="25">
        <f t="shared" si="17"/>
        <v>55151.100000000006</v>
      </c>
      <c r="BF49" s="25">
        <f t="shared" si="17"/>
        <v>54574.72683</v>
      </c>
      <c r="BG49" s="25">
        <f t="shared" si="17"/>
        <v>50978.9</v>
      </c>
      <c r="BH49" s="25">
        <f t="shared" si="17"/>
        <v>68516.709999999992</v>
      </c>
      <c r="BI49" s="25">
        <f t="shared" si="17"/>
        <v>44871.490020000005</v>
      </c>
      <c r="BJ49" s="25">
        <f t="shared" si="17"/>
        <v>8747.4</v>
      </c>
      <c r="BK49" s="25">
        <f t="shared" si="17"/>
        <v>8747.4</v>
      </c>
      <c r="BL49" s="25">
        <f t="shared" si="17"/>
        <v>8747.4</v>
      </c>
      <c r="BM49" s="25">
        <f t="shared" si="17"/>
        <v>276677.89299999998</v>
      </c>
      <c r="BN49" s="25">
        <f t="shared" si="17"/>
        <v>0</v>
      </c>
      <c r="BO49" s="25">
        <f t="shared" ref="BO49:DZ49" si="18">BO5+BO18+BO24+BO48</f>
        <v>0</v>
      </c>
      <c r="BP49" s="25">
        <f t="shared" si="18"/>
        <v>193509</v>
      </c>
      <c r="BQ49" s="25">
        <f t="shared" si="18"/>
        <v>193509</v>
      </c>
      <c r="BR49" s="25">
        <f t="shared" si="18"/>
        <v>193509</v>
      </c>
      <c r="BS49" s="25">
        <f t="shared" si="18"/>
        <v>563716.67799999996</v>
      </c>
      <c r="BT49" s="25">
        <f t="shared" si="18"/>
        <v>1200484.5180000002</v>
      </c>
      <c r="BU49" s="25">
        <f t="shared" si="18"/>
        <v>1200484.5180000002</v>
      </c>
      <c r="BV49" s="25">
        <f t="shared" si="18"/>
        <v>34845.105439999999</v>
      </c>
      <c r="BW49" s="25">
        <f t="shared" si="18"/>
        <v>21378.76755</v>
      </c>
      <c r="BX49" s="25">
        <f t="shared" si="18"/>
        <v>0</v>
      </c>
      <c r="BY49" s="25">
        <f t="shared" si="18"/>
        <v>0</v>
      </c>
      <c r="BZ49" s="25">
        <f t="shared" si="18"/>
        <v>204889.47528000001</v>
      </c>
      <c r="CA49" s="25">
        <f t="shared" si="18"/>
        <v>0</v>
      </c>
      <c r="CB49" s="25">
        <f t="shared" si="18"/>
        <v>48979.758900000001</v>
      </c>
      <c r="CC49" s="25">
        <f t="shared" si="18"/>
        <v>48979.758900000001</v>
      </c>
      <c r="CD49" s="25">
        <f t="shared" si="18"/>
        <v>48961.680680000005</v>
      </c>
      <c r="CE49" s="25">
        <f t="shared" si="18"/>
        <v>65610.236619999996</v>
      </c>
      <c r="CF49" s="25">
        <f t="shared" si="18"/>
        <v>23073.687679999999</v>
      </c>
      <c r="CG49" s="25">
        <f t="shared" si="18"/>
        <v>23073.687679999999</v>
      </c>
      <c r="CH49" s="25">
        <f t="shared" si="18"/>
        <v>91267.299999999988</v>
      </c>
      <c r="CI49" s="25">
        <f t="shared" si="18"/>
        <v>91267.299999999988</v>
      </c>
      <c r="CJ49" s="25">
        <f t="shared" si="18"/>
        <v>83939.385160000005</v>
      </c>
      <c r="CK49" s="25">
        <f t="shared" si="18"/>
        <v>0</v>
      </c>
      <c r="CL49" s="25">
        <f t="shared" si="18"/>
        <v>88899.16</v>
      </c>
      <c r="CM49" s="25">
        <f t="shared" si="18"/>
        <v>88899.16</v>
      </c>
      <c r="CN49" s="25">
        <f t="shared" si="18"/>
        <v>537.20504000000017</v>
      </c>
      <c r="CO49" s="25">
        <f t="shared" si="18"/>
        <v>167.33565999999999</v>
      </c>
      <c r="CP49" s="25">
        <f t="shared" si="18"/>
        <v>133.88939000000002</v>
      </c>
      <c r="CQ49" s="25">
        <f t="shared" si="18"/>
        <v>0</v>
      </c>
      <c r="CR49" s="25">
        <f t="shared" si="18"/>
        <v>4237.33068</v>
      </c>
      <c r="CS49" s="25">
        <f t="shared" si="18"/>
        <v>4074.4690299999997</v>
      </c>
      <c r="CT49" s="25">
        <f t="shared" si="18"/>
        <v>0</v>
      </c>
      <c r="CU49" s="25">
        <f t="shared" si="18"/>
        <v>18198.396669999998</v>
      </c>
      <c r="CV49" s="25">
        <f t="shared" si="18"/>
        <v>18198.385780000001</v>
      </c>
      <c r="CW49" s="25">
        <f t="shared" si="18"/>
        <v>4066.9</v>
      </c>
      <c r="CX49" s="25">
        <f t="shared" si="18"/>
        <v>4066.9</v>
      </c>
      <c r="CY49" s="25">
        <f t="shared" si="18"/>
        <v>4066.9</v>
      </c>
      <c r="CZ49" s="25">
        <f t="shared" si="18"/>
        <v>0</v>
      </c>
      <c r="DA49" s="25">
        <f t="shared" si="18"/>
        <v>40187.22</v>
      </c>
      <c r="DB49" s="25">
        <f t="shared" si="18"/>
        <v>25363.62918</v>
      </c>
      <c r="DC49" s="25">
        <f t="shared" si="18"/>
        <v>0</v>
      </c>
      <c r="DD49" s="25">
        <f t="shared" si="18"/>
        <v>1745.7</v>
      </c>
      <c r="DE49" s="25">
        <f t="shared" si="18"/>
        <v>1741.4048700000001</v>
      </c>
      <c r="DF49" s="25">
        <f t="shared" si="18"/>
        <v>0</v>
      </c>
      <c r="DG49" s="25">
        <f t="shared" si="18"/>
        <v>568.04219999999998</v>
      </c>
      <c r="DH49" s="25">
        <f t="shared" si="18"/>
        <v>568.04219999999998</v>
      </c>
      <c r="DI49" s="25">
        <f t="shared" si="18"/>
        <v>7741.7</v>
      </c>
      <c r="DJ49" s="25">
        <f t="shared" si="18"/>
        <v>7741.7000000000007</v>
      </c>
      <c r="DK49" s="25">
        <f t="shared" si="18"/>
        <v>7725.1538100000016</v>
      </c>
      <c r="DL49" s="25">
        <f t="shared" si="18"/>
        <v>4061.0073500000003</v>
      </c>
      <c r="DM49" s="25">
        <f t="shared" si="18"/>
        <v>0</v>
      </c>
      <c r="DN49" s="25">
        <f t="shared" si="18"/>
        <v>0</v>
      </c>
      <c r="DO49" s="25">
        <f t="shared" si="18"/>
        <v>3999.9999500000004</v>
      </c>
      <c r="DP49" s="25">
        <f t="shared" si="18"/>
        <v>13829.78724</v>
      </c>
      <c r="DQ49" s="25">
        <f t="shared" si="18"/>
        <v>13829.78724</v>
      </c>
      <c r="DR49" s="25">
        <f t="shared" si="18"/>
        <v>25000</v>
      </c>
      <c r="DS49" s="25">
        <f t="shared" si="18"/>
        <v>24162.696819999997</v>
      </c>
      <c r="DT49" s="25">
        <f t="shared" si="18"/>
        <v>24126.630789999996</v>
      </c>
      <c r="DU49" s="25">
        <f t="shared" si="18"/>
        <v>3501</v>
      </c>
      <c r="DV49" s="25">
        <f t="shared" si="18"/>
        <v>0</v>
      </c>
      <c r="DW49" s="25">
        <f t="shared" si="18"/>
        <v>0</v>
      </c>
      <c r="DX49" s="25">
        <f t="shared" si="18"/>
        <v>0</v>
      </c>
      <c r="DY49" s="25">
        <f t="shared" si="18"/>
        <v>14512.4</v>
      </c>
      <c r="DZ49" s="25">
        <f t="shared" si="18"/>
        <v>0</v>
      </c>
      <c r="EA49" s="25">
        <f t="shared" ref="EA49:GL49" si="19">EA5+EA18+EA24+EA48</f>
        <v>0</v>
      </c>
      <c r="EB49" s="25">
        <f t="shared" si="19"/>
        <v>3727.7</v>
      </c>
      <c r="EC49" s="25">
        <f t="shared" si="19"/>
        <v>0</v>
      </c>
      <c r="ED49" s="25">
        <f t="shared" si="19"/>
        <v>0</v>
      </c>
      <c r="EE49" s="25">
        <f t="shared" si="19"/>
        <v>50000</v>
      </c>
      <c r="EF49" s="25">
        <f t="shared" si="19"/>
        <v>31349.791639999999</v>
      </c>
      <c r="EG49" s="25">
        <f t="shared" si="19"/>
        <v>9924.6</v>
      </c>
      <c r="EH49" s="25">
        <f t="shared" si="19"/>
        <v>10558.08511</v>
      </c>
      <c r="EI49" s="25">
        <f t="shared" si="19"/>
        <v>10558.08511</v>
      </c>
      <c r="EJ49" s="25">
        <f t="shared" si="19"/>
        <v>0</v>
      </c>
      <c r="EK49" s="25">
        <f t="shared" si="19"/>
        <v>17963.14489</v>
      </c>
      <c r="EL49" s="25">
        <f t="shared" si="19"/>
        <v>17963.139190000002</v>
      </c>
      <c r="EM49" s="25">
        <f t="shared" si="19"/>
        <v>101156.6</v>
      </c>
      <c r="EN49" s="25">
        <f t="shared" si="19"/>
        <v>130572.26947</v>
      </c>
      <c r="EO49" s="25">
        <f t="shared" si="19"/>
        <v>130567.14903</v>
      </c>
      <c r="EP49" s="25">
        <f t="shared" si="19"/>
        <v>151073.79999999999</v>
      </c>
      <c r="EQ49" s="25">
        <f t="shared" si="19"/>
        <v>0</v>
      </c>
      <c r="ER49" s="25">
        <f t="shared" si="19"/>
        <v>0</v>
      </c>
      <c r="ES49" s="25">
        <f t="shared" si="19"/>
        <v>2520.2249999999999</v>
      </c>
      <c r="ET49" s="25">
        <f t="shared" si="19"/>
        <v>2520.1999999999998</v>
      </c>
      <c r="EU49" s="25">
        <f t="shared" si="19"/>
        <v>2520.1999999999998</v>
      </c>
      <c r="EV49" s="25">
        <f t="shared" si="19"/>
        <v>340682.375</v>
      </c>
      <c r="EW49" s="25">
        <f t="shared" si="19"/>
        <v>340682.4</v>
      </c>
      <c r="EX49" s="25">
        <f t="shared" si="19"/>
        <v>340682.4</v>
      </c>
      <c r="EY49" s="25">
        <f t="shared" si="19"/>
        <v>247500</v>
      </c>
      <c r="EZ49" s="25">
        <f t="shared" si="19"/>
        <v>0</v>
      </c>
      <c r="FA49" s="25">
        <f t="shared" si="19"/>
        <v>0</v>
      </c>
      <c r="FB49" s="25">
        <f t="shared" si="19"/>
        <v>252829.8</v>
      </c>
      <c r="FC49" s="25">
        <f t="shared" si="19"/>
        <v>306587.35934999998</v>
      </c>
      <c r="FD49" s="25">
        <f t="shared" si="19"/>
        <v>300907.60545999999</v>
      </c>
      <c r="FE49" s="25">
        <f t="shared" si="19"/>
        <v>201039.13199999998</v>
      </c>
      <c r="FF49" s="25">
        <f t="shared" si="19"/>
        <v>179198.79820000002</v>
      </c>
      <c r="FG49" s="25">
        <f t="shared" si="19"/>
        <v>179198.79820000002</v>
      </c>
      <c r="FH49" s="25">
        <f t="shared" si="19"/>
        <v>0</v>
      </c>
      <c r="FI49" s="25">
        <f t="shared" si="19"/>
        <v>21840.3338</v>
      </c>
      <c r="FJ49" s="25">
        <f t="shared" si="19"/>
        <v>535.35730000000001</v>
      </c>
      <c r="FK49" s="25">
        <f t="shared" si="19"/>
        <v>300000</v>
      </c>
      <c r="FL49" s="25">
        <f t="shared" si="19"/>
        <v>300000</v>
      </c>
      <c r="FM49" s="25">
        <f t="shared" si="19"/>
        <v>292171.18289</v>
      </c>
      <c r="FN49" s="25">
        <f t="shared" si="19"/>
        <v>37830.830499999996</v>
      </c>
      <c r="FO49" s="25">
        <f t="shared" si="19"/>
        <v>15928.6405</v>
      </c>
      <c r="FP49" s="25">
        <f t="shared" si="19"/>
        <v>15928.6405</v>
      </c>
      <c r="FQ49" s="25">
        <f t="shared" si="19"/>
        <v>4718.3046999999997</v>
      </c>
      <c r="FR49" s="25">
        <f t="shared" si="19"/>
        <v>4718.3046999999997</v>
      </c>
      <c r="FS49" s="25">
        <f t="shared" si="19"/>
        <v>4153.6309099999999</v>
      </c>
      <c r="FT49" s="25">
        <f t="shared" si="19"/>
        <v>45760</v>
      </c>
      <c r="FU49" s="25">
        <f t="shared" si="19"/>
        <v>0</v>
      </c>
      <c r="FV49" s="25">
        <f t="shared" si="19"/>
        <v>0</v>
      </c>
      <c r="FW49" s="25">
        <f t="shared" si="19"/>
        <v>0</v>
      </c>
      <c r="FX49" s="25">
        <f t="shared" si="19"/>
        <v>66004.76453</v>
      </c>
      <c r="FY49" s="25">
        <f t="shared" si="19"/>
        <v>46533.698200000006</v>
      </c>
      <c r="FZ49" s="25">
        <f t="shared" si="19"/>
        <v>0</v>
      </c>
      <c r="GA49" s="25">
        <f t="shared" si="19"/>
        <v>3050</v>
      </c>
      <c r="GB49" s="25">
        <f t="shared" si="19"/>
        <v>2785.8848700000003</v>
      </c>
      <c r="GC49" s="25">
        <f t="shared" si="19"/>
        <v>0</v>
      </c>
      <c r="GD49" s="25">
        <f t="shared" si="19"/>
        <v>6837.25</v>
      </c>
      <c r="GE49" s="25">
        <f t="shared" si="19"/>
        <v>4974.0850499999997</v>
      </c>
      <c r="GF49" s="25">
        <f t="shared" si="19"/>
        <v>0</v>
      </c>
      <c r="GG49" s="25">
        <f t="shared" si="19"/>
        <v>52387.351670000004</v>
      </c>
      <c r="GH49" s="25">
        <f t="shared" si="19"/>
        <v>30397.578050000004</v>
      </c>
      <c r="GI49" s="25">
        <f t="shared" si="19"/>
        <v>0</v>
      </c>
      <c r="GJ49" s="25">
        <f t="shared" si="19"/>
        <v>483021.69999999995</v>
      </c>
      <c r="GK49" s="25">
        <f t="shared" si="19"/>
        <v>354023.19429000001</v>
      </c>
      <c r="GL49" s="25">
        <f t="shared" si="19"/>
        <v>0</v>
      </c>
      <c r="GM49" s="25">
        <f t="shared" ref="GM49:HC49" si="20">GM5+GM18+GM24+GM48</f>
        <v>21652.07761</v>
      </c>
      <c r="GN49" s="25">
        <f t="shared" si="20"/>
        <v>14196.67908</v>
      </c>
      <c r="GO49" s="25">
        <f t="shared" si="20"/>
        <v>1250</v>
      </c>
      <c r="GP49" s="25">
        <f t="shared" si="20"/>
        <v>1250</v>
      </c>
      <c r="GQ49" s="25">
        <f t="shared" si="20"/>
        <v>1250</v>
      </c>
      <c r="GR49" s="25">
        <f t="shared" si="20"/>
        <v>353107.1</v>
      </c>
      <c r="GS49" s="25">
        <f t="shared" si="20"/>
        <v>353107.1</v>
      </c>
      <c r="GT49" s="25">
        <f t="shared" si="20"/>
        <v>349161.20772000001</v>
      </c>
      <c r="GU49" s="25">
        <f t="shared" si="20"/>
        <v>2000</v>
      </c>
      <c r="GV49" s="25">
        <f t="shared" si="20"/>
        <v>2000</v>
      </c>
      <c r="GW49" s="25">
        <f t="shared" si="20"/>
        <v>400</v>
      </c>
      <c r="GX49" s="25">
        <f t="shared" si="20"/>
        <v>8775</v>
      </c>
      <c r="GY49" s="25">
        <f t="shared" si="20"/>
        <v>12000</v>
      </c>
      <c r="GZ49" s="25">
        <f t="shared" si="20"/>
        <v>11999.999949999999</v>
      </c>
      <c r="HA49" s="25">
        <f t="shared" si="20"/>
        <v>597.74700000000007</v>
      </c>
      <c r="HB49" s="25">
        <f t="shared" si="20"/>
        <v>597.74699999999996</v>
      </c>
      <c r="HC49" s="25">
        <f t="shared" si="20"/>
        <v>597.74699999999996</v>
      </c>
    </row>
    <row r="50" spans="1:211" s="7" customFormat="1" x14ac:dyDescent="0.2"/>
    <row r="51" spans="1:211" s="7" customFormat="1" x14ac:dyDescent="0.2"/>
    <row r="52" spans="1:211" s="7" customFormat="1" x14ac:dyDescent="0.2"/>
    <row r="53" spans="1:211" s="7" customFormat="1" x14ac:dyDescent="0.2"/>
    <row r="54" spans="1:211" s="7" customFormat="1" x14ac:dyDescent="0.2"/>
    <row r="55" spans="1:211" s="7" customFormat="1" x14ac:dyDescent="0.2"/>
    <row r="56" spans="1:211" x14ac:dyDescent="0.2">
      <c r="FN56" s="7"/>
      <c r="FO56" s="7"/>
    </row>
    <row r="57" spans="1:211" x14ac:dyDescent="0.2">
      <c r="FN57" s="7"/>
      <c r="FO57" s="7"/>
    </row>
    <row r="58" spans="1:211" x14ac:dyDescent="0.2">
      <c r="FN58" s="7"/>
      <c r="FO58" s="7"/>
    </row>
    <row r="59" spans="1:211" x14ac:dyDescent="0.2">
      <c r="FN59" s="7"/>
      <c r="FO59" s="7"/>
    </row>
    <row r="60" spans="1:211" x14ac:dyDescent="0.2">
      <c r="FN60" s="7"/>
      <c r="FO60" s="7"/>
    </row>
    <row r="61" spans="1:211" x14ac:dyDescent="0.2">
      <c r="FN61" s="7"/>
      <c r="FO61" s="7"/>
    </row>
    <row r="62" spans="1:211" x14ac:dyDescent="0.2">
      <c r="FN62" s="7"/>
      <c r="FO62" s="7"/>
    </row>
    <row r="63" spans="1:211" x14ac:dyDescent="0.2">
      <c r="FN63" s="7"/>
      <c r="FO63" s="7"/>
    </row>
    <row r="64" spans="1:211" x14ac:dyDescent="0.2">
      <c r="FN64" s="7"/>
      <c r="FO64" s="7"/>
    </row>
    <row r="65" spans="170:171" x14ac:dyDescent="0.2">
      <c r="FN65" s="7"/>
      <c r="FO65" s="7"/>
    </row>
    <row r="66" spans="170:171" x14ac:dyDescent="0.2">
      <c r="FN66" s="7"/>
      <c r="FO66" s="7"/>
    </row>
    <row r="67" spans="170:171" x14ac:dyDescent="0.2">
      <c r="FN67" s="7"/>
      <c r="FO67" s="7"/>
    </row>
    <row r="68" spans="170:171" x14ac:dyDescent="0.2">
      <c r="FN68" s="7"/>
      <c r="FO68" s="7"/>
    </row>
    <row r="69" spans="170:171" x14ac:dyDescent="0.2">
      <c r="FN69" s="7"/>
      <c r="FO69" s="7"/>
    </row>
    <row r="70" spans="170:171" x14ac:dyDescent="0.2">
      <c r="FN70" s="7"/>
      <c r="FO70" s="7"/>
    </row>
    <row r="71" spans="170:171" x14ac:dyDescent="0.2">
      <c r="FN71" s="7"/>
      <c r="FO71" s="7"/>
    </row>
    <row r="72" spans="170:171" x14ac:dyDescent="0.2">
      <c r="FN72" s="7"/>
      <c r="FO72" s="7"/>
    </row>
    <row r="73" spans="170:171" x14ac:dyDescent="0.2">
      <c r="FN73" s="7"/>
      <c r="FO73" s="7"/>
    </row>
    <row r="74" spans="170:171" x14ac:dyDescent="0.2">
      <c r="FN74" s="7"/>
      <c r="FO74" s="7"/>
    </row>
    <row r="75" spans="170:171" x14ac:dyDescent="0.2">
      <c r="FN75" s="7"/>
      <c r="FO75" s="7"/>
    </row>
    <row r="76" spans="170:171" x14ac:dyDescent="0.2">
      <c r="FN76" s="7"/>
      <c r="FO76" s="7"/>
    </row>
    <row r="77" spans="170:171" x14ac:dyDescent="0.2">
      <c r="FN77" s="7"/>
      <c r="FO77" s="7"/>
    </row>
    <row r="78" spans="170:171" x14ac:dyDescent="0.2">
      <c r="FN78" s="7"/>
      <c r="FO78" s="7"/>
    </row>
  </sheetData>
  <mergeCells count="142">
    <mergeCell ref="GL3:GN3"/>
    <mergeCell ref="GO3:GQ3"/>
    <mergeCell ref="GR3:GT3"/>
    <mergeCell ref="GU3:GW3"/>
    <mergeCell ref="GX3:GZ3"/>
    <mergeCell ref="HA3:HC3"/>
    <mergeCell ref="FT3:FV3"/>
    <mergeCell ref="FW3:FY3"/>
    <mergeCell ref="FZ3:GB3"/>
    <mergeCell ref="GC3:GE3"/>
    <mergeCell ref="GF3:GH3"/>
    <mergeCell ref="GI3:GK3"/>
    <mergeCell ref="FB3:FD3"/>
    <mergeCell ref="FE3:FG3"/>
    <mergeCell ref="FH3:FJ3"/>
    <mergeCell ref="FK3:FM3"/>
    <mergeCell ref="FN3:FP3"/>
    <mergeCell ref="FQ3:FS3"/>
    <mergeCell ref="EJ3:EL3"/>
    <mergeCell ref="EM3:EO3"/>
    <mergeCell ref="EP3:ER3"/>
    <mergeCell ref="ES3:EU3"/>
    <mergeCell ref="EV3:EX3"/>
    <mergeCell ref="EY3:FA3"/>
    <mergeCell ref="DR3:DT3"/>
    <mergeCell ref="DU3:DW3"/>
    <mergeCell ref="DX3:DZ3"/>
    <mergeCell ref="EA3:EC3"/>
    <mergeCell ref="ED3:EF3"/>
    <mergeCell ref="EG3:EI3"/>
    <mergeCell ref="CZ3:DB3"/>
    <mergeCell ref="DC3:DE3"/>
    <mergeCell ref="DF3:DH3"/>
    <mergeCell ref="DI3:DK3"/>
    <mergeCell ref="DL3:DN3"/>
    <mergeCell ref="DO3:DQ3"/>
    <mergeCell ref="CH3:CJ3"/>
    <mergeCell ref="CK3:CM3"/>
    <mergeCell ref="CN3:CP3"/>
    <mergeCell ref="CQ3:CS3"/>
    <mergeCell ref="CT3:CV3"/>
    <mergeCell ref="CW3:CY3"/>
    <mergeCell ref="BP3:BR3"/>
    <mergeCell ref="BS3:BU3"/>
    <mergeCell ref="BV3:BX3"/>
    <mergeCell ref="BY3:CA3"/>
    <mergeCell ref="CB3:CD3"/>
    <mergeCell ref="CE3:CG3"/>
    <mergeCell ref="AX3:AZ3"/>
    <mergeCell ref="BA3:BC3"/>
    <mergeCell ref="BD3:BF3"/>
    <mergeCell ref="BG3:BI3"/>
    <mergeCell ref="BJ3:BL3"/>
    <mergeCell ref="BM3:BO3"/>
    <mergeCell ref="AF3:AH3"/>
    <mergeCell ref="AI3:AK3"/>
    <mergeCell ref="AL3:AN3"/>
    <mergeCell ref="AO3:AQ3"/>
    <mergeCell ref="AR3:AT3"/>
    <mergeCell ref="AU3:AW3"/>
    <mergeCell ref="FB2:FD2"/>
    <mergeCell ref="FE2:FG2"/>
    <mergeCell ref="FH2:FJ2"/>
    <mergeCell ref="FK2:FM2"/>
    <mergeCell ref="FN2:FP2"/>
    <mergeCell ref="FQ2:FS2"/>
    <mergeCell ref="EJ2:EL2"/>
    <mergeCell ref="EM2:EO2"/>
    <mergeCell ref="EP2:ER2"/>
    <mergeCell ref="ES2:EU2"/>
    <mergeCell ref="EV2:EX2"/>
    <mergeCell ref="EY2:FA2"/>
    <mergeCell ref="GU2:GW2"/>
    <mergeCell ref="GX2:GZ2"/>
    <mergeCell ref="HA2:HC2"/>
    <mergeCell ref="FT2:FV2"/>
    <mergeCell ref="FW2:FY2"/>
    <mergeCell ref="FZ2:GB2"/>
    <mergeCell ref="GC2:GE2"/>
    <mergeCell ref="GF2:GH2"/>
    <mergeCell ref="GI2:GK2"/>
    <mergeCell ref="GL2:GN2"/>
    <mergeCell ref="GO2:GQ2"/>
    <mergeCell ref="GR2:GT2"/>
    <mergeCell ref="EA2:EC2"/>
    <mergeCell ref="ED2:EF2"/>
    <mergeCell ref="EG2:EI2"/>
    <mergeCell ref="CZ2:DB2"/>
    <mergeCell ref="DC2:DE2"/>
    <mergeCell ref="DF2:DH2"/>
    <mergeCell ref="DI2:DK2"/>
    <mergeCell ref="DL2:DN2"/>
    <mergeCell ref="DO2:DQ2"/>
    <mergeCell ref="DR2:DT2"/>
    <mergeCell ref="DU2:DW2"/>
    <mergeCell ref="DX2:DZ2"/>
    <mergeCell ref="CH2:CJ2"/>
    <mergeCell ref="CK2:CM2"/>
    <mergeCell ref="CN2:CP2"/>
    <mergeCell ref="CQ2:CS2"/>
    <mergeCell ref="CT2:CV2"/>
    <mergeCell ref="CW2:CY2"/>
    <mergeCell ref="BP2:BR2"/>
    <mergeCell ref="BS2:BU2"/>
    <mergeCell ref="BV2:BX2"/>
    <mergeCell ref="BY2:CA2"/>
    <mergeCell ref="CB2:CD2"/>
    <mergeCell ref="CE2:CG2"/>
    <mergeCell ref="AX2:AZ2"/>
    <mergeCell ref="BA2:BC2"/>
    <mergeCell ref="BD2:BF2"/>
    <mergeCell ref="BG2:BI2"/>
    <mergeCell ref="BJ2:BL2"/>
    <mergeCell ref="BM2:BO2"/>
    <mergeCell ref="AF2:AH2"/>
    <mergeCell ref="AI2:AK2"/>
    <mergeCell ref="AL2:AN2"/>
    <mergeCell ref="AO2:AQ2"/>
    <mergeCell ref="AR2:AT2"/>
    <mergeCell ref="AU2:AW2"/>
    <mergeCell ref="N2:P2"/>
    <mergeCell ref="Q2:S2"/>
    <mergeCell ref="T2:V2"/>
    <mergeCell ref="W2:Y2"/>
    <mergeCell ref="Z2:AB2"/>
    <mergeCell ref="AC2:AE2"/>
    <mergeCell ref="B1:J1"/>
    <mergeCell ref="A2:A4"/>
    <mergeCell ref="B2:D2"/>
    <mergeCell ref="E2:G2"/>
    <mergeCell ref="H2:J2"/>
    <mergeCell ref="K2:M2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AC3:AE3"/>
  </mergeCells>
  <pageMargins left="0.25" right="0.25" top="0.31" bottom="0.27" header="0.3" footer="0.3"/>
  <pageSetup paperSize="9" scale="74" fitToHeight="0" orientation="landscape" r:id="rId1"/>
  <colBreaks count="14" manualBreakCount="14">
    <brk id="13" max="1048575" man="1"/>
    <brk id="25" max="1048575" man="1"/>
    <brk id="37" max="1048575" man="1"/>
    <brk id="49" max="1048575" man="1"/>
    <brk id="61" max="1048575" man="1"/>
    <brk id="85" max="1048575" man="1"/>
    <brk id="97" max="1048575" man="1"/>
    <brk id="109" max="1048575" man="1"/>
    <brk id="121" max="1048575" man="1"/>
    <brk id="133" max="1048575" man="1"/>
    <brk id="145" max="1048575" man="1"/>
    <brk id="181" max="1048575" man="1"/>
    <brk id="193" max="1048575" man="1"/>
    <brk id="20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S95"/>
  <sheetViews>
    <sheetView zoomScaleNormal="100" workbookViewId="0">
      <pane xSplit="1" ySplit="4" topLeftCell="B26" activePane="bottomRight" state="frozenSplit"/>
      <selection pane="topRight" activeCell="C1" sqref="C1"/>
      <selection pane="bottomLeft" activeCell="A9" sqref="A9"/>
      <selection pane="bottomRight" activeCell="AH52" sqref="AH52:AH53"/>
    </sheetView>
  </sheetViews>
  <sheetFormatPr defaultRowHeight="12.75" x14ac:dyDescent="0.2"/>
  <cols>
    <col min="1" max="1" width="25" customWidth="1"/>
    <col min="2" max="4" width="12.85546875" customWidth="1"/>
    <col min="5" max="7" width="11" customWidth="1"/>
    <col min="8" max="10" width="13.5703125" customWidth="1"/>
    <col min="11" max="14" width="12.5703125" customWidth="1"/>
    <col min="15" max="15" width="11" customWidth="1"/>
    <col min="16" max="16" width="10" customWidth="1"/>
    <col min="17" max="17" width="12.42578125" customWidth="1"/>
    <col min="18" max="18" width="12.5703125" customWidth="1"/>
    <col min="19" max="19" width="11" customWidth="1"/>
    <col min="20" max="22" width="12.5703125" customWidth="1"/>
    <col min="23" max="23" width="13.5703125" customWidth="1"/>
    <col min="24" max="24" width="14.7109375" customWidth="1"/>
    <col min="25" max="25" width="12.7109375" customWidth="1"/>
    <col min="26" max="28" width="14.5703125" customWidth="1"/>
    <col min="29" max="31" width="12.5703125" customWidth="1"/>
    <col min="32" max="34" width="13.5703125" customWidth="1"/>
    <col min="35" max="37" width="14.5703125" customWidth="1"/>
    <col min="38" max="40" width="13.5703125" customWidth="1"/>
    <col min="41" max="43" width="12.85546875" customWidth="1"/>
    <col min="44" max="46" width="12.5703125" customWidth="1"/>
    <col min="47" max="49" width="13.5703125" customWidth="1"/>
    <col min="50" max="52" width="12.5703125" customWidth="1"/>
    <col min="53" max="55" width="13.5703125" customWidth="1"/>
    <col min="56" max="57" width="14.140625" customWidth="1"/>
    <col min="58" max="58" width="11" customWidth="1"/>
    <col min="59" max="61" width="12.5703125" customWidth="1"/>
    <col min="62" max="62" width="13.5703125" customWidth="1"/>
    <col min="63" max="64" width="14.5703125" customWidth="1"/>
    <col min="65" max="67" width="13.5703125" customWidth="1"/>
    <col min="68" max="70" width="11" customWidth="1"/>
    <col min="71" max="73" width="10" customWidth="1"/>
    <col min="74" max="74" width="12.5703125" customWidth="1"/>
    <col min="75" max="75" width="13" customWidth="1"/>
    <col min="76" max="76" width="14.5703125" customWidth="1"/>
    <col min="77" max="79" width="12.5703125" customWidth="1"/>
    <col min="80" max="82" width="13.5703125" customWidth="1"/>
    <col min="83" max="85" width="11" customWidth="1"/>
    <col min="86" max="87" width="13.5703125" customWidth="1"/>
    <col min="88" max="88" width="12.5703125" customWidth="1"/>
    <col min="89" max="89" width="13" customWidth="1"/>
    <col min="90" max="90" width="11" customWidth="1"/>
    <col min="91" max="91" width="10.5703125" customWidth="1"/>
    <col min="92" max="97" width="12.5703125" customWidth="1"/>
  </cols>
  <sheetData>
    <row r="1" spans="1:97" ht="36" customHeight="1" x14ac:dyDescent="0.2">
      <c r="B1" s="37" t="s">
        <v>239</v>
      </c>
      <c r="C1" s="37"/>
      <c r="D1" s="37"/>
      <c r="E1" s="37"/>
      <c r="F1" s="37"/>
      <c r="G1" s="37"/>
      <c r="H1" s="37"/>
      <c r="I1" s="37"/>
      <c r="J1" s="37"/>
    </row>
    <row r="2" spans="1:97" s="17" customFormat="1" ht="88.5" customHeight="1" x14ac:dyDescent="0.2">
      <c r="A2" s="36" t="s">
        <v>33</v>
      </c>
      <c r="B2" s="42" t="s">
        <v>238</v>
      </c>
      <c r="C2" s="42"/>
      <c r="D2" s="42"/>
      <c r="E2" s="46" t="s">
        <v>237</v>
      </c>
      <c r="F2" s="46"/>
      <c r="G2" s="46"/>
      <c r="H2" s="46" t="s">
        <v>236</v>
      </c>
      <c r="I2" s="46"/>
      <c r="J2" s="46"/>
      <c r="K2" s="46" t="s">
        <v>235</v>
      </c>
      <c r="L2" s="46"/>
      <c r="M2" s="46"/>
      <c r="N2" s="49" t="s">
        <v>234</v>
      </c>
      <c r="O2" s="50"/>
      <c r="P2" s="51"/>
      <c r="Q2" s="49" t="s">
        <v>233</v>
      </c>
      <c r="R2" s="50"/>
      <c r="S2" s="51"/>
      <c r="T2" s="49" t="s">
        <v>232</v>
      </c>
      <c r="U2" s="50"/>
      <c r="V2" s="51"/>
      <c r="W2" s="49" t="s">
        <v>231</v>
      </c>
      <c r="X2" s="50"/>
      <c r="Y2" s="51"/>
      <c r="Z2" s="49" t="s">
        <v>230</v>
      </c>
      <c r="AA2" s="50"/>
      <c r="AB2" s="51"/>
      <c r="AC2" s="49" t="s">
        <v>229</v>
      </c>
      <c r="AD2" s="50"/>
      <c r="AE2" s="51"/>
      <c r="AF2" s="49" t="s">
        <v>228</v>
      </c>
      <c r="AG2" s="50"/>
      <c r="AH2" s="51"/>
      <c r="AI2" s="49" t="s">
        <v>227</v>
      </c>
      <c r="AJ2" s="50"/>
      <c r="AK2" s="51"/>
      <c r="AL2" s="49" t="s">
        <v>226</v>
      </c>
      <c r="AM2" s="50"/>
      <c r="AN2" s="51"/>
      <c r="AO2" s="49" t="s">
        <v>225</v>
      </c>
      <c r="AP2" s="50"/>
      <c r="AQ2" s="51"/>
      <c r="AR2" s="49" t="s">
        <v>224</v>
      </c>
      <c r="AS2" s="50"/>
      <c r="AT2" s="51"/>
      <c r="AU2" s="49" t="s">
        <v>223</v>
      </c>
      <c r="AV2" s="50"/>
      <c r="AW2" s="51"/>
      <c r="AX2" s="49" t="s">
        <v>222</v>
      </c>
      <c r="AY2" s="50"/>
      <c r="AZ2" s="51"/>
      <c r="BA2" s="49" t="s">
        <v>221</v>
      </c>
      <c r="BB2" s="50"/>
      <c r="BC2" s="51"/>
      <c r="BD2" s="49" t="s">
        <v>220</v>
      </c>
      <c r="BE2" s="50"/>
      <c r="BF2" s="51"/>
      <c r="BG2" s="49" t="s">
        <v>219</v>
      </c>
      <c r="BH2" s="50"/>
      <c r="BI2" s="51"/>
      <c r="BJ2" s="49" t="s">
        <v>218</v>
      </c>
      <c r="BK2" s="50"/>
      <c r="BL2" s="51"/>
      <c r="BM2" s="49" t="s">
        <v>217</v>
      </c>
      <c r="BN2" s="50"/>
      <c r="BO2" s="51"/>
      <c r="BP2" s="49" t="s">
        <v>216</v>
      </c>
      <c r="BQ2" s="50"/>
      <c r="BR2" s="51"/>
      <c r="BS2" s="49" t="s">
        <v>215</v>
      </c>
      <c r="BT2" s="50"/>
      <c r="BU2" s="51"/>
      <c r="BV2" s="49" t="s">
        <v>214</v>
      </c>
      <c r="BW2" s="50"/>
      <c r="BX2" s="51"/>
      <c r="BY2" s="49" t="s">
        <v>213</v>
      </c>
      <c r="BZ2" s="50"/>
      <c r="CA2" s="51"/>
      <c r="CB2" s="49" t="s">
        <v>212</v>
      </c>
      <c r="CC2" s="50"/>
      <c r="CD2" s="51"/>
      <c r="CE2" s="49" t="s">
        <v>211</v>
      </c>
      <c r="CF2" s="50"/>
      <c r="CG2" s="51"/>
      <c r="CH2" s="49" t="s">
        <v>210</v>
      </c>
      <c r="CI2" s="50"/>
      <c r="CJ2" s="51"/>
      <c r="CK2" s="49" t="s">
        <v>209</v>
      </c>
      <c r="CL2" s="50"/>
      <c r="CM2" s="51"/>
      <c r="CN2" s="49" t="s">
        <v>208</v>
      </c>
      <c r="CO2" s="50"/>
      <c r="CP2" s="51"/>
      <c r="CQ2" s="49" t="s">
        <v>207</v>
      </c>
      <c r="CR2" s="50"/>
      <c r="CS2" s="51"/>
    </row>
    <row r="3" spans="1:97" s="2" customFormat="1" ht="12.75" customHeight="1" x14ac:dyDescent="0.2">
      <c r="A3" s="36"/>
      <c r="B3" s="43" t="s">
        <v>32</v>
      </c>
      <c r="C3" s="44"/>
      <c r="D3" s="45"/>
      <c r="E3" s="38" t="s">
        <v>206</v>
      </c>
      <c r="F3" s="39"/>
      <c r="G3" s="40"/>
      <c r="H3" s="38" t="s">
        <v>205</v>
      </c>
      <c r="I3" s="39"/>
      <c r="J3" s="40"/>
      <c r="K3" s="38" t="s">
        <v>204</v>
      </c>
      <c r="L3" s="39"/>
      <c r="M3" s="40"/>
      <c r="N3" s="38" t="s">
        <v>203</v>
      </c>
      <c r="O3" s="39"/>
      <c r="P3" s="40"/>
      <c r="Q3" s="38" t="s">
        <v>202</v>
      </c>
      <c r="R3" s="39"/>
      <c r="S3" s="40"/>
      <c r="T3" s="38" t="s">
        <v>201</v>
      </c>
      <c r="U3" s="39"/>
      <c r="V3" s="40"/>
      <c r="W3" s="38" t="s">
        <v>200</v>
      </c>
      <c r="X3" s="39"/>
      <c r="Y3" s="40"/>
      <c r="Z3" s="38" t="s">
        <v>199</v>
      </c>
      <c r="AA3" s="39"/>
      <c r="AB3" s="40"/>
      <c r="AC3" s="38" t="s">
        <v>198</v>
      </c>
      <c r="AD3" s="39"/>
      <c r="AE3" s="40"/>
      <c r="AF3" s="38" t="s">
        <v>197</v>
      </c>
      <c r="AG3" s="39"/>
      <c r="AH3" s="40"/>
      <c r="AI3" s="38" t="s">
        <v>196</v>
      </c>
      <c r="AJ3" s="39"/>
      <c r="AK3" s="40"/>
      <c r="AL3" s="38" t="s">
        <v>195</v>
      </c>
      <c r="AM3" s="39"/>
      <c r="AN3" s="40"/>
      <c r="AO3" s="38" t="s">
        <v>194</v>
      </c>
      <c r="AP3" s="39"/>
      <c r="AQ3" s="40"/>
      <c r="AR3" s="38" t="s">
        <v>193</v>
      </c>
      <c r="AS3" s="39"/>
      <c r="AT3" s="40"/>
      <c r="AU3" s="38" t="s">
        <v>192</v>
      </c>
      <c r="AV3" s="39"/>
      <c r="AW3" s="40"/>
      <c r="AX3" s="38" t="s">
        <v>191</v>
      </c>
      <c r="AY3" s="39"/>
      <c r="AZ3" s="40"/>
      <c r="BA3" s="38" t="s">
        <v>190</v>
      </c>
      <c r="BB3" s="39"/>
      <c r="BC3" s="40"/>
      <c r="BD3" s="38" t="s">
        <v>189</v>
      </c>
      <c r="BE3" s="39"/>
      <c r="BF3" s="40"/>
      <c r="BG3" s="38" t="s">
        <v>188</v>
      </c>
      <c r="BH3" s="39"/>
      <c r="BI3" s="40"/>
      <c r="BJ3" s="38" t="s">
        <v>187</v>
      </c>
      <c r="BK3" s="39"/>
      <c r="BL3" s="40"/>
      <c r="BM3" s="38" t="s">
        <v>186</v>
      </c>
      <c r="BN3" s="39"/>
      <c r="BO3" s="40"/>
      <c r="BP3" s="38" t="s">
        <v>185</v>
      </c>
      <c r="BQ3" s="39"/>
      <c r="BR3" s="40"/>
      <c r="BS3" s="38" t="s">
        <v>184</v>
      </c>
      <c r="BT3" s="39"/>
      <c r="BU3" s="40"/>
      <c r="BV3" s="38" t="s">
        <v>183</v>
      </c>
      <c r="BW3" s="39"/>
      <c r="BX3" s="40"/>
      <c r="BY3" s="38" t="s">
        <v>182</v>
      </c>
      <c r="BZ3" s="39"/>
      <c r="CA3" s="40"/>
      <c r="CB3" s="38" t="s">
        <v>181</v>
      </c>
      <c r="CC3" s="39"/>
      <c r="CD3" s="40"/>
      <c r="CE3" s="38" t="s">
        <v>180</v>
      </c>
      <c r="CF3" s="39"/>
      <c r="CG3" s="40"/>
      <c r="CH3" s="38" t="s">
        <v>179</v>
      </c>
      <c r="CI3" s="39"/>
      <c r="CJ3" s="40"/>
      <c r="CK3" s="38" t="s">
        <v>178</v>
      </c>
      <c r="CL3" s="39"/>
      <c r="CM3" s="40"/>
      <c r="CN3" s="38" t="s">
        <v>177</v>
      </c>
      <c r="CO3" s="39"/>
      <c r="CP3" s="40"/>
      <c r="CQ3" s="38" t="s">
        <v>176</v>
      </c>
      <c r="CR3" s="39"/>
      <c r="CS3" s="40"/>
    </row>
    <row r="4" spans="1:97" s="2" customFormat="1" ht="56.25" x14ac:dyDescent="0.2">
      <c r="A4" s="36"/>
      <c r="B4" s="1" t="s">
        <v>24</v>
      </c>
      <c r="C4" s="1" t="s">
        <v>25</v>
      </c>
      <c r="D4" s="1" t="s">
        <v>23</v>
      </c>
      <c r="E4" s="1" t="s">
        <v>24</v>
      </c>
      <c r="F4" s="1" t="s">
        <v>25</v>
      </c>
      <c r="G4" s="1" t="s">
        <v>23</v>
      </c>
      <c r="H4" s="1" t="s">
        <v>24</v>
      </c>
      <c r="I4" s="1" t="s">
        <v>25</v>
      </c>
      <c r="J4" s="1" t="s">
        <v>23</v>
      </c>
      <c r="K4" s="1" t="s">
        <v>24</v>
      </c>
      <c r="L4" s="1" t="s">
        <v>25</v>
      </c>
      <c r="M4" s="1" t="s">
        <v>23</v>
      </c>
      <c r="N4" s="1" t="s">
        <v>24</v>
      </c>
      <c r="O4" s="1" t="s">
        <v>25</v>
      </c>
      <c r="P4" s="1" t="s">
        <v>23</v>
      </c>
      <c r="Q4" s="1" t="s">
        <v>24</v>
      </c>
      <c r="R4" s="1" t="s">
        <v>25</v>
      </c>
      <c r="S4" s="1" t="s">
        <v>23</v>
      </c>
      <c r="T4" s="1" t="s">
        <v>24</v>
      </c>
      <c r="U4" s="1" t="s">
        <v>25</v>
      </c>
      <c r="V4" s="1" t="s">
        <v>23</v>
      </c>
      <c r="W4" s="1" t="s">
        <v>24</v>
      </c>
      <c r="X4" s="1" t="s">
        <v>25</v>
      </c>
      <c r="Y4" s="1" t="s">
        <v>23</v>
      </c>
      <c r="Z4" s="1" t="s">
        <v>24</v>
      </c>
      <c r="AA4" s="1" t="s">
        <v>25</v>
      </c>
      <c r="AB4" s="1" t="s">
        <v>23</v>
      </c>
      <c r="AC4" s="1" t="s">
        <v>24</v>
      </c>
      <c r="AD4" s="1" t="s">
        <v>25</v>
      </c>
      <c r="AE4" s="1" t="s">
        <v>23</v>
      </c>
      <c r="AF4" s="1" t="s">
        <v>24</v>
      </c>
      <c r="AG4" s="1" t="s">
        <v>25</v>
      </c>
      <c r="AH4" s="1" t="s">
        <v>23</v>
      </c>
      <c r="AI4" s="1" t="s">
        <v>24</v>
      </c>
      <c r="AJ4" s="1" t="s">
        <v>25</v>
      </c>
      <c r="AK4" s="1" t="s">
        <v>23</v>
      </c>
      <c r="AL4" s="1" t="s">
        <v>24</v>
      </c>
      <c r="AM4" s="1" t="s">
        <v>25</v>
      </c>
      <c r="AN4" s="1" t="s">
        <v>23</v>
      </c>
      <c r="AO4" s="1" t="s">
        <v>24</v>
      </c>
      <c r="AP4" s="1" t="s">
        <v>25</v>
      </c>
      <c r="AQ4" s="1" t="s">
        <v>23</v>
      </c>
      <c r="AR4" s="1" t="s">
        <v>24</v>
      </c>
      <c r="AS4" s="1" t="s">
        <v>25</v>
      </c>
      <c r="AT4" s="1" t="s">
        <v>23</v>
      </c>
      <c r="AU4" s="1" t="s">
        <v>24</v>
      </c>
      <c r="AV4" s="1" t="s">
        <v>25</v>
      </c>
      <c r="AW4" s="1" t="s">
        <v>23</v>
      </c>
      <c r="AX4" s="1" t="s">
        <v>24</v>
      </c>
      <c r="AY4" s="1" t="s">
        <v>25</v>
      </c>
      <c r="AZ4" s="1" t="s">
        <v>23</v>
      </c>
      <c r="BA4" s="1" t="s">
        <v>24</v>
      </c>
      <c r="BB4" s="1" t="s">
        <v>25</v>
      </c>
      <c r="BC4" s="1" t="s">
        <v>23</v>
      </c>
      <c r="BD4" s="1" t="s">
        <v>24</v>
      </c>
      <c r="BE4" s="1" t="s">
        <v>25</v>
      </c>
      <c r="BF4" s="1" t="s">
        <v>23</v>
      </c>
      <c r="BG4" s="1" t="s">
        <v>24</v>
      </c>
      <c r="BH4" s="1" t="s">
        <v>25</v>
      </c>
      <c r="BI4" s="1" t="s">
        <v>23</v>
      </c>
      <c r="BJ4" s="1" t="s">
        <v>24</v>
      </c>
      <c r="BK4" s="1" t="s">
        <v>25</v>
      </c>
      <c r="BL4" s="1" t="s">
        <v>23</v>
      </c>
      <c r="BM4" s="1" t="s">
        <v>24</v>
      </c>
      <c r="BN4" s="1" t="s">
        <v>25</v>
      </c>
      <c r="BO4" s="1" t="s">
        <v>23</v>
      </c>
      <c r="BP4" s="1" t="s">
        <v>24</v>
      </c>
      <c r="BQ4" s="1" t="s">
        <v>25</v>
      </c>
      <c r="BR4" s="1" t="s">
        <v>23</v>
      </c>
      <c r="BS4" s="1" t="s">
        <v>24</v>
      </c>
      <c r="BT4" s="1" t="s">
        <v>25</v>
      </c>
      <c r="BU4" s="1" t="s">
        <v>23</v>
      </c>
      <c r="BV4" s="1" t="s">
        <v>24</v>
      </c>
      <c r="BW4" s="1" t="s">
        <v>25</v>
      </c>
      <c r="BX4" s="1" t="s">
        <v>23</v>
      </c>
      <c r="BY4" s="1" t="s">
        <v>24</v>
      </c>
      <c r="BZ4" s="1" t="s">
        <v>25</v>
      </c>
      <c r="CA4" s="1" t="s">
        <v>23</v>
      </c>
      <c r="CB4" s="1" t="s">
        <v>24</v>
      </c>
      <c r="CC4" s="1" t="s">
        <v>25</v>
      </c>
      <c r="CD4" s="1" t="s">
        <v>23</v>
      </c>
      <c r="CE4" s="1" t="s">
        <v>24</v>
      </c>
      <c r="CF4" s="1" t="s">
        <v>25</v>
      </c>
      <c r="CG4" s="1" t="s">
        <v>23</v>
      </c>
      <c r="CH4" s="1" t="s">
        <v>24</v>
      </c>
      <c r="CI4" s="1" t="s">
        <v>25</v>
      </c>
      <c r="CJ4" s="1" t="s">
        <v>23</v>
      </c>
      <c r="CK4" s="1" t="s">
        <v>24</v>
      </c>
      <c r="CL4" s="1" t="s">
        <v>25</v>
      </c>
      <c r="CM4" s="1" t="s">
        <v>23</v>
      </c>
      <c r="CN4" s="1" t="s">
        <v>24</v>
      </c>
      <c r="CO4" s="1" t="s">
        <v>25</v>
      </c>
      <c r="CP4" s="1" t="s">
        <v>23</v>
      </c>
      <c r="CQ4" s="1" t="s">
        <v>24</v>
      </c>
      <c r="CR4" s="1" t="s">
        <v>25</v>
      </c>
      <c r="CS4" s="1" t="s">
        <v>23</v>
      </c>
    </row>
    <row r="5" spans="1:97" s="14" customFormat="1" x14ac:dyDescent="0.2">
      <c r="A5" s="33" t="s">
        <v>35</v>
      </c>
      <c r="B5" s="32">
        <f t="shared" ref="B5:AG5" si="0">SUM(B6:B17)</f>
        <v>10714711.830910003</v>
      </c>
      <c r="C5" s="32">
        <f t="shared" si="0"/>
        <v>11142391.41766</v>
      </c>
      <c r="D5" s="32">
        <f t="shared" si="0"/>
        <v>11035054.387099998</v>
      </c>
      <c r="E5" s="32">
        <f t="shared" si="0"/>
        <v>244.79999999999998</v>
      </c>
      <c r="F5" s="32">
        <f t="shared" si="0"/>
        <v>244.79999999999998</v>
      </c>
      <c r="G5" s="32">
        <f t="shared" si="0"/>
        <v>211.49816999999999</v>
      </c>
      <c r="H5" s="32">
        <f t="shared" si="0"/>
        <v>36734.300000000003</v>
      </c>
      <c r="I5" s="32">
        <f t="shared" si="0"/>
        <v>40372.6</v>
      </c>
      <c r="J5" s="32">
        <f t="shared" si="0"/>
        <v>37024.802230000001</v>
      </c>
      <c r="K5" s="32">
        <f t="shared" si="0"/>
        <v>5530.2</v>
      </c>
      <c r="L5" s="32">
        <f t="shared" si="0"/>
        <v>5530.2</v>
      </c>
      <c r="M5" s="32">
        <f t="shared" si="0"/>
        <v>5146.2248600000003</v>
      </c>
      <c r="N5" s="32">
        <f t="shared" si="0"/>
        <v>39.1</v>
      </c>
      <c r="O5" s="32">
        <f t="shared" si="0"/>
        <v>39.1</v>
      </c>
      <c r="P5" s="32">
        <f t="shared" si="0"/>
        <v>39.1</v>
      </c>
      <c r="Q5" s="32">
        <f t="shared" si="0"/>
        <v>2208.8000000000002</v>
      </c>
      <c r="R5" s="32">
        <f t="shared" si="0"/>
        <v>2292.1999999999998</v>
      </c>
      <c r="S5" s="32">
        <f t="shared" si="0"/>
        <v>1433.7886200000003</v>
      </c>
      <c r="T5" s="32">
        <f t="shared" si="0"/>
        <v>9656.0000000000036</v>
      </c>
      <c r="U5" s="32">
        <f t="shared" si="0"/>
        <v>9656.0000000000036</v>
      </c>
      <c r="V5" s="32">
        <f t="shared" si="0"/>
        <v>9611.5622200000034</v>
      </c>
      <c r="W5" s="32">
        <f t="shared" si="0"/>
        <v>9134235.7999999989</v>
      </c>
      <c r="X5" s="32">
        <f t="shared" si="0"/>
        <v>9565305.6999999993</v>
      </c>
      <c r="Y5" s="32">
        <f t="shared" si="0"/>
        <v>9562345.2513999995</v>
      </c>
      <c r="Z5" s="32">
        <f t="shared" si="0"/>
        <v>339870.9</v>
      </c>
      <c r="AA5" s="32">
        <f t="shared" si="0"/>
        <v>328661.40000000002</v>
      </c>
      <c r="AB5" s="32">
        <f t="shared" si="0"/>
        <v>326072.22674000001</v>
      </c>
      <c r="AC5" s="32">
        <f t="shared" si="0"/>
        <v>4799.2</v>
      </c>
      <c r="AD5" s="32">
        <f t="shared" si="0"/>
        <v>4681.2000000000007</v>
      </c>
      <c r="AE5" s="32">
        <f t="shared" si="0"/>
        <v>4248.2104199999994</v>
      </c>
      <c r="AF5" s="32">
        <f t="shared" si="0"/>
        <v>216220.9</v>
      </c>
      <c r="AG5" s="32">
        <f t="shared" si="0"/>
        <v>210737.71969</v>
      </c>
      <c r="AH5" s="32">
        <f t="shared" ref="AH5:BM5" si="1">SUM(AH6:AH17)</f>
        <v>198550.52647999997</v>
      </c>
      <c r="AI5" s="32">
        <f t="shared" si="1"/>
        <v>537635.1</v>
      </c>
      <c r="AJ5" s="32">
        <f t="shared" si="1"/>
        <v>540378.51331000007</v>
      </c>
      <c r="AK5" s="32">
        <f t="shared" si="1"/>
        <v>521205.57339999994</v>
      </c>
      <c r="AL5" s="32">
        <f t="shared" si="1"/>
        <v>58359</v>
      </c>
      <c r="AM5" s="32">
        <f t="shared" si="1"/>
        <v>58359</v>
      </c>
      <c r="AN5" s="32">
        <f t="shared" si="1"/>
        <v>57700.180280000008</v>
      </c>
      <c r="AO5" s="32">
        <f t="shared" si="1"/>
        <v>306</v>
      </c>
      <c r="AP5" s="32">
        <f t="shared" si="1"/>
        <v>397.64000000000004</v>
      </c>
      <c r="AQ5" s="32">
        <f t="shared" si="1"/>
        <v>238.584</v>
      </c>
      <c r="AR5" s="32">
        <f t="shared" si="1"/>
        <v>5976.4000000000005</v>
      </c>
      <c r="AS5" s="32">
        <f t="shared" si="1"/>
        <v>5912.8</v>
      </c>
      <c r="AT5" s="32">
        <f t="shared" si="1"/>
        <v>5278.5561399999997</v>
      </c>
      <c r="AU5" s="32">
        <f t="shared" si="1"/>
        <v>84045.491550000006</v>
      </c>
      <c r="AV5" s="32">
        <f t="shared" si="1"/>
        <v>83385.491550000006</v>
      </c>
      <c r="AW5" s="32">
        <f t="shared" si="1"/>
        <v>52694.833760000001</v>
      </c>
      <c r="AX5" s="32">
        <f t="shared" si="1"/>
        <v>4381.4084499999999</v>
      </c>
      <c r="AY5" s="32">
        <f t="shared" si="1"/>
        <v>4381.4084499999999</v>
      </c>
      <c r="AZ5" s="32">
        <f t="shared" si="1"/>
        <v>4381.4084499999999</v>
      </c>
      <c r="BA5" s="32">
        <f t="shared" si="1"/>
        <v>34701.199999999997</v>
      </c>
      <c r="BB5" s="32">
        <f t="shared" si="1"/>
        <v>36263.500000000007</v>
      </c>
      <c r="BC5" s="32">
        <f t="shared" si="1"/>
        <v>32120.152879999998</v>
      </c>
      <c r="BD5" s="32">
        <f t="shared" si="1"/>
        <v>628.29999999999995</v>
      </c>
      <c r="BE5" s="32">
        <f t="shared" si="1"/>
        <v>628.29999999999995</v>
      </c>
      <c r="BF5" s="32">
        <f t="shared" si="1"/>
        <v>454.75074999999998</v>
      </c>
      <c r="BG5" s="32">
        <f t="shared" si="1"/>
        <v>4710.6999999999989</v>
      </c>
      <c r="BH5" s="32">
        <f t="shared" si="1"/>
        <v>4491.8759999999993</v>
      </c>
      <c r="BI5" s="32">
        <f t="shared" si="1"/>
        <v>4259.8050699999994</v>
      </c>
      <c r="BJ5" s="32">
        <f t="shared" si="1"/>
        <v>97110.779829999999</v>
      </c>
      <c r="BK5" s="32">
        <f t="shared" si="1"/>
        <v>105848.79399999999</v>
      </c>
      <c r="BL5" s="32">
        <f t="shared" si="1"/>
        <v>98532.247759999984</v>
      </c>
      <c r="BM5" s="32">
        <f t="shared" si="1"/>
        <v>0</v>
      </c>
      <c r="BN5" s="32">
        <f t="shared" ref="BN5:CS5" si="2">SUM(BN6:BN17)</f>
        <v>0</v>
      </c>
      <c r="BO5" s="32">
        <f t="shared" si="2"/>
        <v>0</v>
      </c>
      <c r="BP5" s="32">
        <f t="shared" si="2"/>
        <v>695.71</v>
      </c>
      <c r="BQ5" s="32">
        <f t="shared" si="2"/>
        <v>695.71</v>
      </c>
      <c r="BR5" s="32">
        <f t="shared" si="2"/>
        <v>585.40000999999995</v>
      </c>
      <c r="BS5" s="32">
        <f t="shared" si="2"/>
        <v>133.61887999999999</v>
      </c>
      <c r="BT5" s="32">
        <f t="shared" si="2"/>
        <v>133.61887999999999</v>
      </c>
      <c r="BU5" s="32">
        <f t="shared" si="2"/>
        <v>33.176810000000003</v>
      </c>
      <c r="BV5" s="32">
        <f t="shared" si="2"/>
        <v>72</v>
      </c>
      <c r="BW5" s="32">
        <f t="shared" si="2"/>
        <v>72</v>
      </c>
      <c r="BX5" s="32">
        <f t="shared" si="2"/>
        <v>36</v>
      </c>
      <c r="BY5" s="32">
        <f t="shared" si="2"/>
        <v>15073.212000000001</v>
      </c>
      <c r="BZ5" s="32">
        <f t="shared" si="2"/>
        <v>15073.212000000001</v>
      </c>
      <c r="CA5" s="32">
        <f t="shared" si="2"/>
        <v>14641.482780000002</v>
      </c>
      <c r="CB5" s="32">
        <f t="shared" si="2"/>
        <v>51991.454999999994</v>
      </c>
      <c r="CC5" s="32">
        <f t="shared" si="2"/>
        <v>49480.665579999986</v>
      </c>
      <c r="CD5" s="32">
        <f t="shared" si="2"/>
        <v>44012.740130000006</v>
      </c>
      <c r="CE5" s="32">
        <f t="shared" si="2"/>
        <v>887.50000000000011</v>
      </c>
      <c r="CF5" s="32">
        <f t="shared" si="2"/>
        <v>787.45100000000002</v>
      </c>
      <c r="CG5" s="32">
        <f t="shared" si="2"/>
        <v>605.19653000000005</v>
      </c>
      <c r="CH5" s="32">
        <f t="shared" si="2"/>
        <v>39017.875200000009</v>
      </c>
      <c r="CI5" s="32">
        <f t="shared" si="2"/>
        <v>39069.537200000006</v>
      </c>
      <c r="CJ5" s="32">
        <f t="shared" si="2"/>
        <v>24474.917199999996</v>
      </c>
      <c r="CK5" s="32">
        <f t="shared" si="2"/>
        <v>220.77999999999997</v>
      </c>
      <c r="CL5" s="32">
        <f t="shared" si="2"/>
        <v>220.77999999999997</v>
      </c>
      <c r="CM5" s="32">
        <f t="shared" si="2"/>
        <v>220.50406000000001</v>
      </c>
      <c r="CN5" s="32">
        <f t="shared" si="2"/>
        <v>9905.2999999999993</v>
      </c>
      <c r="CO5" s="32">
        <f t="shared" si="2"/>
        <v>9970.2000000000007</v>
      </c>
      <c r="CP5" s="32">
        <f t="shared" si="2"/>
        <v>9851.8431100000016</v>
      </c>
      <c r="CQ5" s="32">
        <f t="shared" si="2"/>
        <v>19320</v>
      </c>
      <c r="CR5" s="32">
        <f t="shared" si="2"/>
        <v>19320</v>
      </c>
      <c r="CS5" s="32">
        <f t="shared" si="2"/>
        <v>19043.842840000001</v>
      </c>
    </row>
    <row r="6" spans="1:97" s="7" customFormat="1" x14ac:dyDescent="0.2">
      <c r="A6" s="20" t="s">
        <v>2</v>
      </c>
      <c r="B6" s="31">
        <f t="shared" ref="B6:B17" si="3">E6+H6+K6+N6+Q6+T6+W6+Z6+AC6+AF6+AI6+AL6+AO6+AR6+AU6+AX6+BA6+BD6+BG6+BJ6+BM6+BP6+BS6+BV6+BY6+CB6+CE6+CH6+CK6+CN6+CQ6</f>
        <v>1024828.8943599999</v>
      </c>
      <c r="C6" s="31">
        <f t="shared" ref="C6:C17" si="4">F6+I6+L6+O6+R6+U6+X6+AA6+AD6+AG6+AJ6+AM6+AP6+AS6+AV6+AY6+BB6+BE6+BH6+BK6+BN6+BQ6+BT6+BW6+BZ6+CC6+CF6+CI6+CL6+CO6+CR6</f>
        <v>1062984.6260499996</v>
      </c>
      <c r="D6" s="31">
        <f t="shared" ref="D6:D17" si="5">G6+J6+M6+P6+S6+V6+Y6+AB6+AE6+AH6+AK6+AN6+AQ6+AT6+AW6+AZ6+BC6+BF6+BI6+BL6+BO6+BR6+BU6+BX6+CA6+CD6+CG6+CJ6+CM6+CP6+CS6</f>
        <v>1059169.8340499999</v>
      </c>
      <c r="E6" s="30">
        <v>0</v>
      </c>
      <c r="F6" s="30">
        <v>0</v>
      </c>
      <c r="G6" s="30">
        <v>0</v>
      </c>
      <c r="H6" s="30">
        <v>0</v>
      </c>
      <c r="I6" s="30">
        <v>0</v>
      </c>
      <c r="J6" s="30">
        <v>0</v>
      </c>
      <c r="K6" s="30">
        <v>0</v>
      </c>
      <c r="L6" s="30">
        <v>0</v>
      </c>
      <c r="M6" s="30">
        <v>0</v>
      </c>
      <c r="N6" s="30">
        <v>0</v>
      </c>
      <c r="O6" s="30">
        <v>0</v>
      </c>
      <c r="P6" s="30">
        <v>0</v>
      </c>
      <c r="Q6" s="30">
        <v>119.5</v>
      </c>
      <c r="R6" s="30">
        <v>146.69999999999999</v>
      </c>
      <c r="S6" s="30">
        <v>112.80800000000001</v>
      </c>
      <c r="T6" s="30">
        <v>2842.8</v>
      </c>
      <c r="U6" s="30">
        <v>2842.8</v>
      </c>
      <c r="V6" s="30">
        <v>2824.5939600000002</v>
      </c>
      <c r="W6" s="30">
        <v>853333.4</v>
      </c>
      <c r="X6" s="30">
        <v>894309.5</v>
      </c>
      <c r="Y6" s="30">
        <v>894237.96125000005</v>
      </c>
      <c r="Z6" s="30">
        <v>48132.4</v>
      </c>
      <c r="AA6" s="30">
        <v>50481.2</v>
      </c>
      <c r="AB6" s="30">
        <v>50086.888880000006</v>
      </c>
      <c r="AC6" s="30">
        <v>507.2</v>
      </c>
      <c r="AD6" s="30">
        <v>512.70000000000005</v>
      </c>
      <c r="AE6" s="30">
        <v>509.26587999999998</v>
      </c>
      <c r="AF6" s="30">
        <v>20288.7</v>
      </c>
      <c r="AG6" s="30">
        <v>20596.81969</v>
      </c>
      <c r="AH6" s="30">
        <v>20596.81969</v>
      </c>
      <c r="AI6" s="30">
        <v>68794.899999999994</v>
      </c>
      <c r="AJ6" s="30">
        <v>63349.9</v>
      </c>
      <c r="AK6" s="30">
        <v>62048.728130000003</v>
      </c>
      <c r="AL6" s="30">
        <v>4550</v>
      </c>
      <c r="AM6" s="30">
        <v>4550</v>
      </c>
      <c r="AN6" s="30">
        <v>4509.25731</v>
      </c>
      <c r="AO6" s="30">
        <v>0</v>
      </c>
      <c r="AP6" s="30">
        <v>0</v>
      </c>
      <c r="AQ6" s="30">
        <v>0</v>
      </c>
      <c r="AR6" s="30">
        <v>1474.5</v>
      </c>
      <c r="AS6" s="30">
        <v>1568.7</v>
      </c>
      <c r="AT6" s="30">
        <v>1448.2578799999999</v>
      </c>
      <c r="AU6" s="30">
        <v>7785.1</v>
      </c>
      <c r="AV6" s="30">
        <v>7785.1</v>
      </c>
      <c r="AW6" s="30">
        <v>7683.4915999999994</v>
      </c>
      <c r="AX6" s="30">
        <v>0</v>
      </c>
      <c r="AY6" s="30">
        <v>0</v>
      </c>
      <c r="AZ6" s="30">
        <v>0</v>
      </c>
      <c r="BA6" s="30">
        <v>2750.8</v>
      </c>
      <c r="BB6" s="30">
        <v>2435.5</v>
      </c>
      <c r="BC6" s="30">
        <v>2292.6467400000001</v>
      </c>
      <c r="BD6" s="30">
        <v>67.7</v>
      </c>
      <c r="BE6" s="30">
        <v>67.7</v>
      </c>
      <c r="BF6" s="30">
        <v>67.7</v>
      </c>
      <c r="BG6" s="30">
        <v>209.4</v>
      </c>
      <c r="BH6" s="30">
        <v>200</v>
      </c>
      <c r="BI6" s="30">
        <v>200</v>
      </c>
      <c r="BJ6" s="30">
        <v>762.58</v>
      </c>
      <c r="BK6" s="30">
        <v>1152.3040000000001</v>
      </c>
      <c r="BL6" s="30">
        <v>994.07600000000002</v>
      </c>
      <c r="BM6" s="30">
        <v>0</v>
      </c>
      <c r="BN6" s="30">
        <v>0</v>
      </c>
      <c r="BO6" s="30">
        <v>0</v>
      </c>
      <c r="BP6" s="30">
        <v>50.658999999999999</v>
      </c>
      <c r="BQ6" s="30">
        <v>50.658999999999999</v>
      </c>
      <c r="BR6" s="30">
        <v>50.658999999999999</v>
      </c>
      <c r="BS6" s="30">
        <v>15.375360000000001</v>
      </c>
      <c r="BT6" s="30">
        <v>15.375360000000001</v>
      </c>
      <c r="BU6" s="30">
        <v>15.375360000000001</v>
      </c>
      <c r="BV6" s="30">
        <v>6</v>
      </c>
      <c r="BW6" s="30">
        <v>6</v>
      </c>
      <c r="BX6" s="30">
        <v>6</v>
      </c>
      <c r="BY6" s="30">
        <v>882.68200000000002</v>
      </c>
      <c r="BZ6" s="30">
        <v>882.68200000000002</v>
      </c>
      <c r="CA6" s="30">
        <v>871.36089000000004</v>
      </c>
      <c r="CB6" s="30">
        <v>4196.7479999999996</v>
      </c>
      <c r="CC6" s="30">
        <v>3996.748</v>
      </c>
      <c r="CD6" s="30">
        <v>3497.5891299999998</v>
      </c>
      <c r="CE6" s="30">
        <v>100.1</v>
      </c>
      <c r="CF6" s="30">
        <v>36.4</v>
      </c>
      <c r="CG6" s="30">
        <v>36.4</v>
      </c>
      <c r="CH6" s="30">
        <v>1444.75</v>
      </c>
      <c r="CI6" s="30">
        <v>1450.038</v>
      </c>
      <c r="CJ6" s="30">
        <v>667.36</v>
      </c>
      <c r="CK6" s="30">
        <v>18.2</v>
      </c>
      <c r="CL6" s="30">
        <v>18.2</v>
      </c>
      <c r="CM6" s="30">
        <v>18.2</v>
      </c>
      <c r="CN6" s="30">
        <v>5221.3999999999996</v>
      </c>
      <c r="CO6" s="30">
        <v>5255.6</v>
      </c>
      <c r="CP6" s="30">
        <v>5137.2431100000003</v>
      </c>
      <c r="CQ6" s="30">
        <v>1274</v>
      </c>
      <c r="CR6" s="30">
        <v>1274</v>
      </c>
      <c r="CS6" s="30">
        <v>1257.1512399999999</v>
      </c>
    </row>
    <row r="7" spans="1:97" s="7" customFormat="1" x14ac:dyDescent="0.2">
      <c r="A7" s="20" t="s">
        <v>4</v>
      </c>
      <c r="B7" s="31">
        <f t="shared" si="3"/>
        <v>565103.87712000019</v>
      </c>
      <c r="C7" s="31">
        <f t="shared" si="4"/>
        <v>593734.40051000018</v>
      </c>
      <c r="D7" s="31">
        <f t="shared" si="5"/>
        <v>589817.98208999983</v>
      </c>
      <c r="E7" s="30">
        <v>14.6</v>
      </c>
      <c r="F7" s="30">
        <v>14.6</v>
      </c>
      <c r="G7" s="30">
        <v>14.6</v>
      </c>
      <c r="H7" s="30">
        <v>2004.8</v>
      </c>
      <c r="I7" s="30">
        <v>2053.6</v>
      </c>
      <c r="J7" s="30">
        <v>1932.19929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119.5</v>
      </c>
      <c r="R7" s="30">
        <v>40.799999999999997</v>
      </c>
      <c r="S7" s="30">
        <v>24.527889999999999</v>
      </c>
      <c r="T7" s="30">
        <v>860.2</v>
      </c>
      <c r="U7" s="30">
        <v>860.2</v>
      </c>
      <c r="V7" s="30">
        <v>858.99194</v>
      </c>
      <c r="W7" s="30">
        <v>477693.1</v>
      </c>
      <c r="X7" s="30">
        <v>503257.1</v>
      </c>
      <c r="Y7" s="30">
        <v>503257.1</v>
      </c>
      <c r="Z7" s="30">
        <v>13211.1</v>
      </c>
      <c r="AA7" s="30">
        <v>13627.2</v>
      </c>
      <c r="AB7" s="30">
        <v>13627.2</v>
      </c>
      <c r="AC7" s="30">
        <v>311.39999999999998</v>
      </c>
      <c r="AD7" s="30">
        <v>309.89999999999998</v>
      </c>
      <c r="AE7" s="30">
        <v>253.18884</v>
      </c>
      <c r="AF7" s="30">
        <v>12454.4</v>
      </c>
      <c r="AG7" s="30">
        <v>12396.4</v>
      </c>
      <c r="AH7" s="30">
        <v>10281.53753</v>
      </c>
      <c r="AI7" s="30">
        <v>42823.5</v>
      </c>
      <c r="AJ7" s="30">
        <v>45743.413310000004</v>
      </c>
      <c r="AK7" s="30">
        <v>45743.413310000004</v>
      </c>
      <c r="AL7" s="30">
        <v>2730</v>
      </c>
      <c r="AM7" s="30">
        <v>2730</v>
      </c>
      <c r="AN7" s="30">
        <v>2722.0802000000003</v>
      </c>
      <c r="AO7" s="30">
        <v>76.5</v>
      </c>
      <c r="AP7" s="30">
        <v>79.528000000000006</v>
      </c>
      <c r="AQ7" s="30">
        <v>0</v>
      </c>
      <c r="AR7" s="30">
        <v>452.2</v>
      </c>
      <c r="AS7" s="30">
        <v>462.6</v>
      </c>
      <c r="AT7" s="30">
        <v>390.65449999999998</v>
      </c>
      <c r="AU7" s="30">
        <v>1990.9</v>
      </c>
      <c r="AV7" s="30">
        <v>1990.9</v>
      </c>
      <c r="AW7" s="30">
        <v>1945.8</v>
      </c>
      <c r="AX7" s="30">
        <v>0</v>
      </c>
      <c r="AY7" s="30">
        <v>0</v>
      </c>
      <c r="AZ7" s="30">
        <v>0</v>
      </c>
      <c r="BA7" s="30">
        <v>1480</v>
      </c>
      <c r="BB7" s="30">
        <v>1483.1</v>
      </c>
      <c r="BC7" s="30">
        <v>1256.7854199999999</v>
      </c>
      <c r="BD7" s="30">
        <v>33.799999999999997</v>
      </c>
      <c r="BE7" s="30">
        <v>33.799999999999997</v>
      </c>
      <c r="BF7" s="30">
        <v>33.799999999999997</v>
      </c>
      <c r="BG7" s="30">
        <v>523.4</v>
      </c>
      <c r="BH7" s="30">
        <v>418.7</v>
      </c>
      <c r="BI7" s="30">
        <v>239.64351000000002</v>
      </c>
      <c r="BJ7" s="30">
        <v>1472.0429199999999</v>
      </c>
      <c r="BK7" s="30">
        <v>1377.2080000000001</v>
      </c>
      <c r="BL7" s="30">
        <v>1135.7360000000001</v>
      </c>
      <c r="BM7" s="30">
        <v>0</v>
      </c>
      <c r="BN7" s="30">
        <v>0</v>
      </c>
      <c r="BO7" s="30">
        <v>0</v>
      </c>
      <c r="BP7" s="30">
        <v>15.746</v>
      </c>
      <c r="BQ7" s="30">
        <v>15.746</v>
      </c>
      <c r="BR7" s="30">
        <v>15.744999999999999</v>
      </c>
      <c r="BS7" s="30">
        <v>5.4912000000000001</v>
      </c>
      <c r="BT7" s="30">
        <v>5.4912000000000001</v>
      </c>
      <c r="BU7" s="30">
        <v>0.96699999999999997</v>
      </c>
      <c r="BV7" s="30">
        <v>6</v>
      </c>
      <c r="BW7" s="30">
        <v>6</v>
      </c>
      <c r="BX7" s="30">
        <v>0</v>
      </c>
      <c r="BY7" s="30">
        <v>1019.711</v>
      </c>
      <c r="BZ7" s="30">
        <v>1019.711</v>
      </c>
      <c r="CA7" s="30">
        <v>1018.58761</v>
      </c>
      <c r="CB7" s="30">
        <v>3690.2460000000001</v>
      </c>
      <c r="CC7" s="30">
        <v>3690.2460000000001</v>
      </c>
      <c r="CD7" s="30">
        <v>3670.8974700000003</v>
      </c>
      <c r="CE7" s="30">
        <v>81.900000000000006</v>
      </c>
      <c r="CF7" s="30">
        <v>81.900000000000006</v>
      </c>
      <c r="CG7" s="30">
        <v>0</v>
      </c>
      <c r="CH7" s="30">
        <v>1105.1400000000001</v>
      </c>
      <c r="CI7" s="30">
        <v>1108.057</v>
      </c>
      <c r="CJ7" s="30">
        <v>471.22250000000003</v>
      </c>
      <c r="CK7" s="30">
        <v>18.2</v>
      </c>
      <c r="CL7" s="30">
        <v>18.2</v>
      </c>
      <c r="CM7" s="30">
        <v>18.061959999999999</v>
      </c>
      <c r="CN7" s="30">
        <v>0</v>
      </c>
      <c r="CO7" s="30">
        <v>0</v>
      </c>
      <c r="CP7" s="30">
        <v>0</v>
      </c>
      <c r="CQ7" s="30">
        <v>910</v>
      </c>
      <c r="CR7" s="30">
        <v>910</v>
      </c>
      <c r="CS7" s="30">
        <v>905.24212</v>
      </c>
    </row>
    <row r="8" spans="1:97" s="7" customFormat="1" x14ac:dyDescent="0.2">
      <c r="A8" s="20" t="s">
        <v>16</v>
      </c>
      <c r="B8" s="31">
        <f t="shared" si="3"/>
        <v>356327.7978</v>
      </c>
      <c r="C8" s="31">
        <f t="shared" si="4"/>
        <v>402638.81130000006</v>
      </c>
      <c r="D8" s="31">
        <f t="shared" si="5"/>
        <v>397389.77146000002</v>
      </c>
      <c r="E8" s="30">
        <v>16.399999999999999</v>
      </c>
      <c r="F8" s="30">
        <v>16.399999999999999</v>
      </c>
      <c r="G8" s="30">
        <v>12.478260000000001</v>
      </c>
      <c r="H8" s="30">
        <v>2843.9</v>
      </c>
      <c r="I8" s="30">
        <v>2993.7</v>
      </c>
      <c r="J8" s="30">
        <v>2794.1857999999997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55.8</v>
      </c>
      <c r="R8" s="30">
        <v>57.1</v>
      </c>
      <c r="S8" s="30">
        <v>54.921370000000003</v>
      </c>
      <c r="T8" s="30">
        <v>184</v>
      </c>
      <c r="U8" s="30">
        <v>184</v>
      </c>
      <c r="V8" s="30">
        <v>184</v>
      </c>
      <c r="W8" s="30">
        <v>278872.5</v>
      </c>
      <c r="X8" s="30">
        <v>313273</v>
      </c>
      <c r="Y8" s="30">
        <v>313273</v>
      </c>
      <c r="Z8" s="30">
        <v>8539.1</v>
      </c>
      <c r="AA8" s="30">
        <v>11366.2</v>
      </c>
      <c r="AB8" s="30">
        <v>9574.8642600000003</v>
      </c>
      <c r="AC8" s="30">
        <v>155.80000000000001</v>
      </c>
      <c r="AD8" s="30">
        <v>157.9</v>
      </c>
      <c r="AE8" s="30">
        <v>63.161000000000001</v>
      </c>
      <c r="AF8" s="30">
        <v>6231.9</v>
      </c>
      <c r="AG8" s="30">
        <v>6316.1</v>
      </c>
      <c r="AH8" s="30">
        <v>6316.1</v>
      </c>
      <c r="AI8" s="30">
        <v>48628.5</v>
      </c>
      <c r="AJ8" s="30">
        <v>57474.2</v>
      </c>
      <c r="AK8" s="30">
        <v>55428.584840000003</v>
      </c>
      <c r="AL8" s="30">
        <v>1820</v>
      </c>
      <c r="AM8" s="30">
        <v>1820</v>
      </c>
      <c r="AN8" s="30">
        <v>1820</v>
      </c>
      <c r="AO8" s="30">
        <v>153</v>
      </c>
      <c r="AP8" s="30">
        <v>159.05600000000001</v>
      </c>
      <c r="AQ8" s="30">
        <v>79.528000000000006</v>
      </c>
      <c r="AR8" s="30">
        <v>314.5</v>
      </c>
      <c r="AS8" s="30">
        <v>321.8</v>
      </c>
      <c r="AT8" s="30">
        <v>319.11198999999999</v>
      </c>
      <c r="AU8" s="30">
        <v>983.4</v>
      </c>
      <c r="AV8" s="30">
        <v>983.4</v>
      </c>
      <c r="AW8" s="30">
        <v>895.49</v>
      </c>
      <c r="AX8" s="30">
        <v>0</v>
      </c>
      <c r="AY8" s="30">
        <v>0</v>
      </c>
      <c r="AZ8" s="30">
        <v>0</v>
      </c>
      <c r="BA8" s="30">
        <v>1315.1</v>
      </c>
      <c r="BB8" s="30">
        <v>1284.5999999999999</v>
      </c>
      <c r="BC8" s="30">
        <v>1229.34184</v>
      </c>
      <c r="BD8" s="30">
        <v>30.5</v>
      </c>
      <c r="BE8" s="30">
        <v>30.5</v>
      </c>
      <c r="BF8" s="30">
        <v>0</v>
      </c>
      <c r="BG8" s="30">
        <v>209.4</v>
      </c>
      <c r="BH8" s="30">
        <v>209.4</v>
      </c>
      <c r="BI8" s="30">
        <v>171.28800000000001</v>
      </c>
      <c r="BJ8" s="30">
        <v>0</v>
      </c>
      <c r="BK8" s="30">
        <v>0</v>
      </c>
      <c r="BL8" s="30">
        <v>0</v>
      </c>
      <c r="BM8" s="30">
        <v>0</v>
      </c>
      <c r="BN8" s="30">
        <v>0</v>
      </c>
      <c r="BO8" s="30">
        <v>0</v>
      </c>
      <c r="BP8" s="30">
        <v>13.007</v>
      </c>
      <c r="BQ8" s="30">
        <v>13.007</v>
      </c>
      <c r="BR8" s="30">
        <v>13.007</v>
      </c>
      <c r="BS8" s="30">
        <v>3.6608000000000001</v>
      </c>
      <c r="BT8" s="30">
        <v>3.6608000000000001</v>
      </c>
      <c r="BU8" s="30">
        <v>3.6608000000000001</v>
      </c>
      <c r="BV8" s="30">
        <v>6</v>
      </c>
      <c r="BW8" s="30">
        <v>6</v>
      </c>
      <c r="BX8" s="30">
        <v>6</v>
      </c>
      <c r="BY8" s="30">
        <v>363.03800000000001</v>
      </c>
      <c r="BZ8" s="30">
        <v>363.03800000000001</v>
      </c>
      <c r="CA8" s="30">
        <v>363.03800000000001</v>
      </c>
      <c r="CB8" s="30">
        <v>2145.1419999999998</v>
      </c>
      <c r="CC8" s="30">
        <v>2145.1419999999998</v>
      </c>
      <c r="CD8" s="30">
        <v>1906.1103000000001</v>
      </c>
      <c r="CE8" s="30">
        <v>45.5</v>
      </c>
      <c r="CF8" s="30">
        <v>45.5</v>
      </c>
      <c r="CG8" s="30">
        <v>45.5</v>
      </c>
      <c r="CH8" s="30">
        <v>862.75</v>
      </c>
      <c r="CI8" s="30">
        <v>869.70749999999998</v>
      </c>
      <c r="CJ8" s="30">
        <v>291</v>
      </c>
      <c r="CK8" s="30">
        <v>18.2</v>
      </c>
      <c r="CL8" s="30">
        <v>18.2</v>
      </c>
      <c r="CM8" s="30">
        <v>18.2</v>
      </c>
      <c r="CN8" s="30">
        <v>1606.7</v>
      </c>
      <c r="CO8" s="30">
        <v>1617.2</v>
      </c>
      <c r="CP8" s="30">
        <v>1617.2</v>
      </c>
      <c r="CQ8" s="30">
        <v>910</v>
      </c>
      <c r="CR8" s="30">
        <v>910</v>
      </c>
      <c r="CS8" s="30">
        <v>910</v>
      </c>
    </row>
    <row r="9" spans="1:97" s="7" customFormat="1" x14ac:dyDescent="0.2">
      <c r="A9" s="20" t="s">
        <v>8</v>
      </c>
      <c r="B9" s="31">
        <f t="shared" si="3"/>
        <v>838568.4379299999</v>
      </c>
      <c r="C9" s="31">
        <f t="shared" si="4"/>
        <v>868177.67007999984</v>
      </c>
      <c r="D9" s="31">
        <f t="shared" si="5"/>
        <v>863758.50708999985</v>
      </c>
      <c r="E9" s="30">
        <v>12.7</v>
      </c>
      <c r="F9" s="30">
        <v>12.7</v>
      </c>
      <c r="G9" s="30">
        <v>12.7</v>
      </c>
      <c r="H9" s="30">
        <v>1084.7</v>
      </c>
      <c r="I9" s="30">
        <v>1192.5999999999999</v>
      </c>
      <c r="J9" s="30">
        <v>959.08143000000007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119.5</v>
      </c>
      <c r="R9" s="30">
        <v>154.80000000000001</v>
      </c>
      <c r="S9" s="30">
        <v>103.49683</v>
      </c>
      <c r="T9" s="30">
        <v>1085.5999999999999</v>
      </c>
      <c r="U9" s="30">
        <v>1085.5999999999999</v>
      </c>
      <c r="V9" s="30">
        <v>1085.5999999999999</v>
      </c>
      <c r="W9" s="30">
        <v>736882.3</v>
      </c>
      <c r="X9" s="30">
        <v>764642.1</v>
      </c>
      <c r="Y9" s="30">
        <v>764642.1</v>
      </c>
      <c r="Z9" s="30">
        <v>24093.1</v>
      </c>
      <c r="AA9" s="30">
        <v>25054.7</v>
      </c>
      <c r="AB9" s="30">
        <v>25054.7</v>
      </c>
      <c r="AC9" s="30">
        <v>257.60000000000002</v>
      </c>
      <c r="AD9" s="30">
        <v>247.4</v>
      </c>
      <c r="AE9" s="30">
        <v>247.4</v>
      </c>
      <c r="AF9" s="30">
        <v>15154</v>
      </c>
      <c r="AG9" s="30">
        <v>14554.8</v>
      </c>
      <c r="AH9" s="30">
        <v>14554.8</v>
      </c>
      <c r="AI9" s="30">
        <v>37410.699999999997</v>
      </c>
      <c r="AJ9" s="30">
        <v>39399.699999999997</v>
      </c>
      <c r="AK9" s="30">
        <v>38282.781729999995</v>
      </c>
      <c r="AL9" s="30">
        <v>4550</v>
      </c>
      <c r="AM9" s="30">
        <v>4550</v>
      </c>
      <c r="AN9" s="30">
        <v>4550</v>
      </c>
      <c r="AO9" s="30">
        <v>0</v>
      </c>
      <c r="AP9" s="30">
        <v>0</v>
      </c>
      <c r="AQ9" s="30">
        <v>0</v>
      </c>
      <c r="AR9" s="30">
        <v>196.6</v>
      </c>
      <c r="AS9" s="30">
        <v>201.1</v>
      </c>
      <c r="AT9" s="30">
        <v>201.1</v>
      </c>
      <c r="AU9" s="30">
        <v>5280</v>
      </c>
      <c r="AV9" s="30">
        <v>4620</v>
      </c>
      <c r="AW9" s="30">
        <v>3072</v>
      </c>
      <c r="AX9" s="30">
        <v>0</v>
      </c>
      <c r="AY9" s="30">
        <v>0</v>
      </c>
      <c r="AZ9" s="30">
        <v>0</v>
      </c>
      <c r="BA9" s="30">
        <v>3311.9</v>
      </c>
      <c r="BB9" s="30">
        <v>3327</v>
      </c>
      <c r="BC9" s="30">
        <v>3299.5573899999999</v>
      </c>
      <c r="BD9" s="30">
        <v>54.7</v>
      </c>
      <c r="BE9" s="30">
        <v>54.7</v>
      </c>
      <c r="BF9" s="30">
        <v>54.7</v>
      </c>
      <c r="BG9" s="30">
        <v>104.7</v>
      </c>
      <c r="BH9" s="30">
        <v>104.7</v>
      </c>
      <c r="BI9" s="30">
        <v>104.69499999999999</v>
      </c>
      <c r="BJ9" s="30">
        <v>3.1758500000000001</v>
      </c>
      <c r="BK9" s="30">
        <v>4.0529999999999999</v>
      </c>
      <c r="BL9" s="30">
        <v>0.55600000000000005</v>
      </c>
      <c r="BM9" s="30">
        <v>0</v>
      </c>
      <c r="BN9" s="30">
        <v>0</v>
      </c>
      <c r="BO9" s="30">
        <v>0</v>
      </c>
      <c r="BP9" s="30">
        <v>36.283000000000001</v>
      </c>
      <c r="BQ9" s="30">
        <v>36.283000000000001</v>
      </c>
      <c r="BR9" s="30">
        <v>36.283000000000001</v>
      </c>
      <c r="BS9" s="30">
        <v>9.5180799999999994</v>
      </c>
      <c r="BT9" s="30">
        <v>9.5180799999999994</v>
      </c>
      <c r="BU9" s="30">
        <v>0</v>
      </c>
      <c r="BV9" s="30">
        <v>6</v>
      </c>
      <c r="BW9" s="30">
        <v>6</v>
      </c>
      <c r="BX9" s="30">
        <v>6</v>
      </c>
      <c r="BY9" s="30">
        <v>818.61599999999999</v>
      </c>
      <c r="BZ9" s="30">
        <v>818.61599999999999</v>
      </c>
      <c r="CA9" s="30">
        <v>818.61599999999999</v>
      </c>
      <c r="CB9" s="30">
        <v>4216.2950000000001</v>
      </c>
      <c r="CC9" s="30">
        <v>4216.2950000000001</v>
      </c>
      <c r="CD9" s="30">
        <v>3446.0434599999999</v>
      </c>
      <c r="CE9" s="30">
        <v>91</v>
      </c>
      <c r="CF9" s="30">
        <v>91</v>
      </c>
      <c r="CG9" s="30">
        <v>0</v>
      </c>
      <c r="CH9" s="30">
        <v>2588.25</v>
      </c>
      <c r="CI9" s="30">
        <v>2592.8049999999998</v>
      </c>
      <c r="CJ9" s="30">
        <v>2162.6205</v>
      </c>
      <c r="CK9" s="30">
        <v>18.2</v>
      </c>
      <c r="CL9" s="30">
        <v>18.2</v>
      </c>
      <c r="CM9" s="30">
        <v>18.2</v>
      </c>
      <c r="CN9" s="30">
        <v>0</v>
      </c>
      <c r="CO9" s="30">
        <v>0</v>
      </c>
      <c r="CP9" s="30">
        <v>0</v>
      </c>
      <c r="CQ9" s="30">
        <v>1183</v>
      </c>
      <c r="CR9" s="30">
        <v>1183</v>
      </c>
      <c r="CS9" s="30">
        <v>1045.4757500000001</v>
      </c>
    </row>
    <row r="10" spans="1:97" s="7" customFormat="1" x14ac:dyDescent="0.2">
      <c r="A10" s="20" t="s">
        <v>6</v>
      </c>
      <c r="B10" s="31">
        <f t="shared" si="3"/>
        <v>4860173.2109200014</v>
      </c>
      <c r="C10" s="31">
        <f t="shared" si="4"/>
        <v>4983640.9792000009</v>
      </c>
      <c r="D10" s="31">
        <f t="shared" si="5"/>
        <v>4927065.4835499991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5530.2</v>
      </c>
      <c r="L10" s="30">
        <v>5530.2</v>
      </c>
      <c r="M10" s="30">
        <v>5146.2248600000003</v>
      </c>
      <c r="N10" s="30">
        <v>39.1</v>
      </c>
      <c r="O10" s="30">
        <v>39.1</v>
      </c>
      <c r="P10" s="30">
        <v>39.1</v>
      </c>
      <c r="Q10" s="30">
        <v>995.5</v>
      </c>
      <c r="R10" s="30">
        <v>1018.4</v>
      </c>
      <c r="S10" s="30">
        <v>730.04713000000004</v>
      </c>
      <c r="T10" s="30">
        <v>3759.1</v>
      </c>
      <c r="U10" s="30">
        <v>3759.1</v>
      </c>
      <c r="V10" s="30">
        <v>3747.9734600000002</v>
      </c>
      <c r="W10" s="30">
        <v>4090115</v>
      </c>
      <c r="X10" s="30">
        <v>4225578.8</v>
      </c>
      <c r="Y10" s="30">
        <v>4225578.8</v>
      </c>
      <c r="Z10" s="30">
        <v>180270</v>
      </c>
      <c r="AA10" s="30">
        <v>160432.9</v>
      </c>
      <c r="AB10" s="30">
        <v>160432.9</v>
      </c>
      <c r="AC10" s="30">
        <v>1874.2</v>
      </c>
      <c r="AD10" s="30">
        <v>1814</v>
      </c>
      <c r="AE10" s="30">
        <v>1786.5567800000001</v>
      </c>
      <c r="AF10" s="30">
        <v>93712.3</v>
      </c>
      <c r="AG10" s="30">
        <v>90698.4</v>
      </c>
      <c r="AH10" s="30">
        <v>88769.953450000001</v>
      </c>
      <c r="AI10" s="30">
        <v>225297</v>
      </c>
      <c r="AJ10" s="30">
        <v>228372.7</v>
      </c>
      <c r="AK10" s="30">
        <v>224101.16568000001</v>
      </c>
      <c r="AL10" s="30">
        <v>25480</v>
      </c>
      <c r="AM10" s="30">
        <v>25480</v>
      </c>
      <c r="AN10" s="30">
        <v>25330.845370000003</v>
      </c>
      <c r="AO10" s="30">
        <v>0</v>
      </c>
      <c r="AP10" s="30">
        <v>79.528000000000006</v>
      </c>
      <c r="AQ10" s="30">
        <v>79.528000000000006</v>
      </c>
      <c r="AR10" s="30">
        <v>1965.9</v>
      </c>
      <c r="AS10" s="30">
        <v>2011.2</v>
      </c>
      <c r="AT10" s="30">
        <v>1988.3295900000001</v>
      </c>
      <c r="AU10" s="30">
        <v>57702.491549999999</v>
      </c>
      <c r="AV10" s="30">
        <v>57702.491549999999</v>
      </c>
      <c r="AW10" s="30">
        <v>29278.224549999999</v>
      </c>
      <c r="AX10" s="30">
        <v>4381.4084499999999</v>
      </c>
      <c r="AY10" s="30">
        <v>4381.4084499999999</v>
      </c>
      <c r="AZ10" s="30">
        <v>4381.4084499999999</v>
      </c>
      <c r="BA10" s="30">
        <v>18415.5</v>
      </c>
      <c r="BB10" s="30">
        <v>19723.2</v>
      </c>
      <c r="BC10" s="30">
        <v>17143.878519999998</v>
      </c>
      <c r="BD10" s="30">
        <v>315.89999999999998</v>
      </c>
      <c r="BE10" s="30">
        <v>315.89999999999998</v>
      </c>
      <c r="BF10" s="30">
        <v>177.98435000000001</v>
      </c>
      <c r="BG10" s="30">
        <v>2512.1999999999998</v>
      </c>
      <c r="BH10" s="30">
        <v>2616.8760000000002</v>
      </c>
      <c r="BI10" s="30">
        <v>2612.91822</v>
      </c>
      <c r="BJ10" s="30">
        <v>93647.248800000001</v>
      </c>
      <c r="BK10" s="30">
        <v>102230.681</v>
      </c>
      <c r="BL10" s="30">
        <v>95460.577999999994</v>
      </c>
      <c r="BM10" s="30">
        <v>0</v>
      </c>
      <c r="BN10" s="30">
        <v>0</v>
      </c>
      <c r="BO10" s="30">
        <v>0</v>
      </c>
      <c r="BP10" s="30">
        <v>457.29399999999998</v>
      </c>
      <c r="BQ10" s="30">
        <v>457.29399999999998</v>
      </c>
      <c r="BR10" s="30">
        <v>353.35046999999997</v>
      </c>
      <c r="BS10" s="30">
        <v>65.161919999999995</v>
      </c>
      <c r="BT10" s="30">
        <v>65.161919999999995</v>
      </c>
      <c r="BU10" s="30">
        <v>0</v>
      </c>
      <c r="BV10" s="30">
        <v>6</v>
      </c>
      <c r="BW10" s="30">
        <v>6</v>
      </c>
      <c r="BX10" s="30">
        <v>6</v>
      </c>
      <c r="BY10" s="30">
        <v>9127.5679999999993</v>
      </c>
      <c r="BZ10" s="30">
        <v>9127.5679999999993</v>
      </c>
      <c r="CA10" s="30">
        <v>8715.3409600000014</v>
      </c>
      <c r="CB10" s="30">
        <v>22632.973000000002</v>
      </c>
      <c r="CC10" s="30">
        <v>20322.183579999997</v>
      </c>
      <c r="CD10" s="30">
        <v>16604.81855</v>
      </c>
      <c r="CE10" s="30">
        <v>236.6</v>
      </c>
      <c r="CF10" s="30">
        <v>236.6</v>
      </c>
      <c r="CG10" s="30">
        <v>236.6</v>
      </c>
      <c r="CH10" s="30">
        <v>14882.365199999998</v>
      </c>
      <c r="CI10" s="30">
        <v>14889.0867</v>
      </c>
      <c r="CJ10" s="30">
        <v>7632.3726999999999</v>
      </c>
      <c r="CK10" s="30">
        <v>18.2</v>
      </c>
      <c r="CL10" s="30">
        <v>18.2</v>
      </c>
      <c r="CM10" s="30">
        <v>18.108000000000001</v>
      </c>
      <c r="CN10" s="30">
        <v>0</v>
      </c>
      <c r="CO10" s="30">
        <v>0</v>
      </c>
      <c r="CP10" s="30">
        <v>0</v>
      </c>
      <c r="CQ10" s="30">
        <v>6734</v>
      </c>
      <c r="CR10" s="30">
        <v>6734</v>
      </c>
      <c r="CS10" s="30">
        <v>6712.4764599999999</v>
      </c>
    </row>
    <row r="11" spans="1:97" s="7" customFormat="1" x14ac:dyDescent="0.2">
      <c r="A11" s="20" t="s">
        <v>3</v>
      </c>
      <c r="B11" s="31">
        <f t="shared" si="3"/>
        <v>495565.25427000003</v>
      </c>
      <c r="C11" s="31">
        <f t="shared" si="4"/>
        <v>521601.03778000007</v>
      </c>
      <c r="D11" s="31">
        <f t="shared" si="5"/>
        <v>516572.50746000005</v>
      </c>
      <c r="E11" s="30">
        <v>40</v>
      </c>
      <c r="F11" s="30">
        <v>40</v>
      </c>
      <c r="G11" s="30">
        <v>40</v>
      </c>
      <c r="H11" s="30">
        <v>6035.9</v>
      </c>
      <c r="I11" s="30">
        <v>5974.9</v>
      </c>
      <c r="J11" s="30">
        <v>5310.5878700000003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231</v>
      </c>
      <c r="R11" s="30">
        <v>301.5</v>
      </c>
      <c r="S11" s="30">
        <v>149.07237000000001</v>
      </c>
      <c r="T11" s="30">
        <v>292.60000000000002</v>
      </c>
      <c r="U11" s="30">
        <v>292.60000000000002</v>
      </c>
      <c r="V11" s="30">
        <v>279.59607</v>
      </c>
      <c r="W11" s="30">
        <v>423919</v>
      </c>
      <c r="X11" s="30">
        <v>451507.20000000001</v>
      </c>
      <c r="Y11" s="30">
        <v>451321.22574999998</v>
      </c>
      <c r="Z11" s="30">
        <v>12746.6</v>
      </c>
      <c r="AA11" s="30">
        <v>12740.5</v>
      </c>
      <c r="AB11" s="30">
        <v>12740.5</v>
      </c>
      <c r="AC11" s="30">
        <v>238.4</v>
      </c>
      <c r="AD11" s="30">
        <v>238.4</v>
      </c>
      <c r="AE11" s="30">
        <v>235.5326</v>
      </c>
      <c r="AF11" s="30">
        <v>9536</v>
      </c>
      <c r="AG11" s="30">
        <v>9536</v>
      </c>
      <c r="AH11" s="30">
        <v>9536</v>
      </c>
      <c r="AI11" s="30">
        <v>27091.3</v>
      </c>
      <c r="AJ11" s="30">
        <v>25303</v>
      </c>
      <c r="AK11" s="30">
        <v>23000.86247</v>
      </c>
      <c r="AL11" s="30">
        <v>2730</v>
      </c>
      <c r="AM11" s="30">
        <v>2730</v>
      </c>
      <c r="AN11" s="30">
        <v>2716.10421</v>
      </c>
      <c r="AO11" s="30">
        <v>0</v>
      </c>
      <c r="AP11" s="30">
        <v>0</v>
      </c>
      <c r="AQ11" s="30">
        <v>0</v>
      </c>
      <c r="AR11" s="30">
        <v>688.1</v>
      </c>
      <c r="AS11" s="30">
        <v>502.8</v>
      </c>
      <c r="AT11" s="30">
        <v>402.64771000000002</v>
      </c>
      <c r="AU11" s="30">
        <v>2970</v>
      </c>
      <c r="AV11" s="30">
        <v>2970</v>
      </c>
      <c r="AW11" s="30">
        <v>2970</v>
      </c>
      <c r="AX11" s="30">
        <v>0</v>
      </c>
      <c r="AY11" s="30">
        <v>0</v>
      </c>
      <c r="AZ11" s="30">
        <v>0</v>
      </c>
      <c r="BA11" s="30">
        <v>1712.8</v>
      </c>
      <c r="BB11" s="30">
        <v>2214.6</v>
      </c>
      <c r="BC11" s="30">
        <v>2028.7744399999999</v>
      </c>
      <c r="BD11" s="30">
        <v>38.4</v>
      </c>
      <c r="BE11" s="30">
        <v>38.4</v>
      </c>
      <c r="BF11" s="30">
        <v>37.166400000000003</v>
      </c>
      <c r="BG11" s="30">
        <v>209.4</v>
      </c>
      <c r="BH11" s="30">
        <v>104.7</v>
      </c>
      <c r="BI11" s="30">
        <v>104.7</v>
      </c>
      <c r="BJ11" s="30">
        <v>44.186989999999994</v>
      </c>
      <c r="BK11" s="30">
        <v>59.994</v>
      </c>
      <c r="BL11" s="30">
        <v>59.994</v>
      </c>
      <c r="BM11" s="30">
        <v>0</v>
      </c>
      <c r="BN11" s="30">
        <v>0</v>
      </c>
      <c r="BO11" s="30">
        <v>0</v>
      </c>
      <c r="BP11" s="30">
        <v>28.068000000000001</v>
      </c>
      <c r="BQ11" s="30">
        <v>28.068000000000001</v>
      </c>
      <c r="BR11" s="30">
        <v>28.068000000000001</v>
      </c>
      <c r="BS11" s="30">
        <v>5.8572799999999994</v>
      </c>
      <c r="BT11" s="30">
        <v>5.8572799999999994</v>
      </c>
      <c r="BU11" s="30">
        <v>5.8572799999999994</v>
      </c>
      <c r="BV11" s="30">
        <v>6</v>
      </c>
      <c r="BW11" s="30">
        <v>6</v>
      </c>
      <c r="BX11" s="30">
        <v>0</v>
      </c>
      <c r="BY11" s="30">
        <v>411.08800000000002</v>
      </c>
      <c r="BZ11" s="30">
        <v>411.08800000000002</v>
      </c>
      <c r="CA11" s="30">
        <v>407.82466999999997</v>
      </c>
      <c r="CB11" s="30">
        <v>3067.4540000000002</v>
      </c>
      <c r="CC11" s="30">
        <v>3067.4540000000002</v>
      </c>
      <c r="CD11" s="30">
        <v>2860.5447400000003</v>
      </c>
      <c r="CE11" s="30">
        <v>54.6</v>
      </c>
      <c r="CF11" s="30">
        <v>54.6</v>
      </c>
      <c r="CG11" s="30">
        <v>54.598610000000001</v>
      </c>
      <c r="CH11" s="30">
        <v>2540.3000000000002</v>
      </c>
      <c r="CI11" s="30">
        <v>2545.1765</v>
      </c>
      <c r="CJ11" s="30">
        <v>1372.7159999999999</v>
      </c>
      <c r="CK11" s="30">
        <v>18.2</v>
      </c>
      <c r="CL11" s="30">
        <v>18.2</v>
      </c>
      <c r="CM11" s="30">
        <v>18.2</v>
      </c>
      <c r="CN11" s="30">
        <v>0</v>
      </c>
      <c r="CO11" s="30">
        <v>0</v>
      </c>
      <c r="CP11" s="30">
        <v>0</v>
      </c>
      <c r="CQ11" s="30">
        <v>910</v>
      </c>
      <c r="CR11" s="30">
        <v>910</v>
      </c>
      <c r="CS11" s="30">
        <v>891.93426999999997</v>
      </c>
    </row>
    <row r="12" spans="1:97" s="7" customFormat="1" x14ac:dyDescent="0.2">
      <c r="A12" s="20" t="s">
        <v>10</v>
      </c>
      <c r="B12" s="31">
        <f t="shared" si="3"/>
        <v>326593.25633</v>
      </c>
      <c r="C12" s="31">
        <f t="shared" si="4"/>
        <v>346604.80022000015</v>
      </c>
      <c r="D12" s="31">
        <f t="shared" si="5"/>
        <v>342071.20064999996</v>
      </c>
      <c r="E12" s="30">
        <v>16.399999999999999</v>
      </c>
      <c r="F12" s="30">
        <v>16.399999999999999</v>
      </c>
      <c r="G12" s="30">
        <v>16.399999999999999</v>
      </c>
      <c r="H12" s="30">
        <v>2679.8</v>
      </c>
      <c r="I12" s="30">
        <v>2819.6</v>
      </c>
      <c r="J12" s="30">
        <v>2617.9286000000002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16</v>
      </c>
      <c r="R12" s="30">
        <v>16.3</v>
      </c>
      <c r="S12" s="30">
        <v>0</v>
      </c>
      <c r="T12" s="30">
        <v>87.4</v>
      </c>
      <c r="U12" s="30">
        <v>87.4</v>
      </c>
      <c r="V12" s="30">
        <v>87.399990000000003</v>
      </c>
      <c r="W12" s="30">
        <v>281890.8</v>
      </c>
      <c r="X12" s="30">
        <v>305302.8</v>
      </c>
      <c r="Y12" s="30">
        <v>305302.8</v>
      </c>
      <c r="Z12" s="30">
        <v>6950</v>
      </c>
      <c r="AA12" s="30">
        <v>6400.9</v>
      </c>
      <c r="AB12" s="30">
        <v>6400.9</v>
      </c>
      <c r="AC12" s="30">
        <v>199.7</v>
      </c>
      <c r="AD12" s="30">
        <v>196.4</v>
      </c>
      <c r="AE12" s="30">
        <v>150.85</v>
      </c>
      <c r="AF12" s="30">
        <v>7986</v>
      </c>
      <c r="AG12" s="30">
        <v>7854.9</v>
      </c>
      <c r="AH12" s="30">
        <v>6034</v>
      </c>
      <c r="AI12" s="30">
        <v>13918.4</v>
      </c>
      <c r="AJ12" s="30">
        <v>10919.7</v>
      </c>
      <c r="AK12" s="30">
        <v>9599.5916099999995</v>
      </c>
      <c r="AL12" s="30">
        <v>1820</v>
      </c>
      <c r="AM12" s="30">
        <v>1820</v>
      </c>
      <c r="AN12" s="30">
        <v>1803.8652</v>
      </c>
      <c r="AO12" s="30">
        <v>0</v>
      </c>
      <c r="AP12" s="30">
        <v>0</v>
      </c>
      <c r="AQ12" s="30">
        <v>0</v>
      </c>
      <c r="AR12" s="30">
        <v>235.9</v>
      </c>
      <c r="AS12" s="30">
        <v>120.7</v>
      </c>
      <c r="AT12" s="30">
        <v>0</v>
      </c>
      <c r="AU12" s="30">
        <v>3696</v>
      </c>
      <c r="AV12" s="30">
        <v>3696</v>
      </c>
      <c r="AW12" s="30">
        <v>3475.7249999999999</v>
      </c>
      <c r="AX12" s="30">
        <v>0</v>
      </c>
      <c r="AY12" s="30">
        <v>0</v>
      </c>
      <c r="AZ12" s="30">
        <v>0</v>
      </c>
      <c r="BA12" s="30">
        <v>1218.3</v>
      </c>
      <c r="BB12" s="30">
        <v>1516.3</v>
      </c>
      <c r="BC12" s="30">
        <v>942.65122999999994</v>
      </c>
      <c r="BD12" s="30">
        <v>22</v>
      </c>
      <c r="BE12" s="30">
        <v>22</v>
      </c>
      <c r="BF12" s="30">
        <v>22</v>
      </c>
      <c r="BG12" s="30">
        <v>104.7</v>
      </c>
      <c r="BH12" s="30">
        <v>104.7</v>
      </c>
      <c r="BI12" s="30">
        <v>93.760339999999999</v>
      </c>
      <c r="BJ12" s="30">
        <v>53.612610000000004</v>
      </c>
      <c r="BK12" s="30">
        <v>36.737000000000002</v>
      </c>
      <c r="BL12" s="30">
        <v>36.737000000000002</v>
      </c>
      <c r="BM12" s="30">
        <v>0</v>
      </c>
      <c r="BN12" s="30">
        <v>0</v>
      </c>
      <c r="BO12" s="30">
        <v>0</v>
      </c>
      <c r="BP12" s="30">
        <v>10.269</v>
      </c>
      <c r="BQ12" s="30">
        <v>10.269</v>
      </c>
      <c r="BR12" s="30">
        <v>10.267580000000001</v>
      </c>
      <c r="BS12" s="30">
        <v>3.2947199999999999</v>
      </c>
      <c r="BT12" s="30">
        <v>3.2947199999999999</v>
      </c>
      <c r="BU12" s="30">
        <v>3.2947199999999999</v>
      </c>
      <c r="BV12" s="30">
        <v>6</v>
      </c>
      <c r="BW12" s="30">
        <v>6</v>
      </c>
      <c r="BX12" s="30">
        <v>6</v>
      </c>
      <c r="BY12" s="30">
        <v>939.62900000000002</v>
      </c>
      <c r="BZ12" s="30">
        <v>939.62900000000002</v>
      </c>
      <c r="CA12" s="30">
        <v>939.62897999999996</v>
      </c>
      <c r="CB12" s="30">
        <v>1695.431</v>
      </c>
      <c r="CC12" s="30">
        <v>1695.431</v>
      </c>
      <c r="CD12" s="30">
        <v>1695.431</v>
      </c>
      <c r="CE12" s="30">
        <v>45.5</v>
      </c>
      <c r="CF12" s="30">
        <v>9.1509999999999998</v>
      </c>
      <c r="CG12" s="30">
        <v>9.15</v>
      </c>
      <c r="CH12" s="30">
        <v>463.22</v>
      </c>
      <c r="CI12" s="30">
        <v>464.7885</v>
      </c>
      <c r="CJ12" s="30">
        <v>277.42</v>
      </c>
      <c r="CK12" s="30">
        <v>18.2</v>
      </c>
      <c r="CL12" s="30">
        <v>18.2</v>
      </c>
      <c r="CM12" s="30">
        <v>18.2</v>
      </c>
      <c r="CN12" s="30">
        <v>1606.7</v>
      </c>
      <c r="CO12" s="30">
        <v>1617.2</v>
      </c>
      <c r="CP12" s="30">
        <v>1617.2</v>
      </c>
      <c r="CQ12" s="30">
        <v>910</v>
      </c>
      <c r="CR12" s="30">
        <v>910</v>
      </c>
      <c r="CS12" s="30">
        <v>909.99940000000004</v>
      </c>
    </row>
    <row r="13" spans="1:97" s="7" customFormat="1" x14ac:dyDescent="0.2">
      <c r="A13" s="20" t="s">
        <v>12</v>
      </c>
      <c r="B13" s="31">
        <f t="shared" si="3"/>
        <v>1024905.4722999998</v>
      </c>
      <c r="C13" s="31">
        <f t="shared" si="4"/>
        <v>1089241.2196400005</v>
      </c>
      <c r="D13" s="31">
        <f t="shared" si="5"/>
        <v>1080639.36671</v>
      </c>
      <c r="E13" s="30">
        <v>61.9</v>
      </c>
      <c r="F13" s="30">
        <v>61.9</v>
      </c>
      <c r="G13" s="30">
        <v>32.519910000000003</v>
      </c>
      <c r="H13" s="30">
        <v>8583.2000000000007</v>
      </c>
      <c r="I13" s="30">
        <v>11502.5</v>
      </c>
      <c r="J13" s="30">
        <v>10908.36614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406.2</v>
      </c>
      <c r="R13" s="30">
        <v>407.4</v>
      </c>
      <c r="S13" s="30">
        <v>203.99366000000001</v>
      </c>
      <c r="T13" s="30">
        <v>336.7</v>
      </c>
      <c r="U13" s="30">
        <v>336.7</v>
      </c>
      <c r="V13" s="30">
        <v>336.43934999999999</v>
      </c>
      <c r="W13" s="30">
        <v>905183.6</v>
      </c>
      <c r="X13" s="30">
        <v>967907.9</v>
      </c>
      <c r="Y13" s="30">
        <v>967907.9</v>
      </c>
      <c r="Z13" s="30">
        <v>27336.2</v>
      </c>
      <c r="AA13" s="30">
        <v>28730.9</v>
      </c>
      <c r="AB13" s="30">
        <v>28730.9</v>
      </c>
      <c r="AC13" s="30">
        <v>585.5</v>
      </c>
      <c r="AD13" s="30">
        <v>582.79999999999995</v>
      </c>
      <c r="AE13" s="30">
        <v>506.87662999999998</v>
      </c>
      <c r="AF13" s="30">
        <v>23418.7</v>
      </c>
      <c r="AG13" s="30">
        <v>23310.1</v>
      </c>
      <c r="AH13" s="30">
        <v>20270.377929999999</v>
      </c>
      <c r="AI13" s="30">
        <v>28841.1</v>
      </c>
      <c r="AJ13" s="30">
        <v>25832.5</v>
      </c>
      <c r="AK13" s="30">
        <v>23811.860679999998</v>
      </c>
      <c r="AL13" s="30">
        <v>6370</v>
      </c>
      <c r="AM13" s="30">
        <v>6370</v>
      </c>
      <c r="AN13" s="30">
        <v>6302.2423899999994</v>
      </c>
      <c r="AO13" s="30">
        <v>0</v>
      </c>
      <c r="AP13" s="30">
        <v>0</v>
      </c>
      <c r="AQ13" s="30">
        <v>0</v>
      </c>
      <c r="AR13" s="30">
        <v>39.299999999999997</v>
      </c>
      <c r="AS13" s="30">
        <v>40.200000000000003</v>
      </c>
      <c r="AT13" s="30">
        <v>40.200000000000003</v>
      </c>
      <c r="AU13" s="30">
        <v>3637.6</v>
      </c>
      <c r="AV13" s="30">
        <v>3637.6</v>
      </c>
      <c r="AW13" s="30">
        <v>3374.1026099999999</v>
      </c>
      <c r="AX13" s="30">
        <v>0</v>
      </c>
      <c r="AY13" s="30">
        <v>0</v>
      </c>
      <c r="AZ13" s="30">
        <v>0</v>
      </c>
      <c r="BA13" s="30">
        <v>1999.2</v>
      </c>
      <c r="BB13" s="30">
        <v>2393</v>
      </c>
      <c r="BC13" s="30">
        <v>2393</v>
      </c>
      <c r="BD13" s="30">
        <v>33.799999999999997</v>
      </c>
      <c r="BE13" s="30">
        <v>33.799999999999997</v>
      </c>
      <c r="BF13" s="30">
        <v>33.799999999999997</v>
      </c>
      <c r="BG13" s="30">
        <v>523.4</v>
      </c>
      <c r="BH13" s="30">
        <v>523.4</v>
      </c>
      <c r="BI13" s="30">
        <v>523.4</v>
      </c>
      <c r="BJ13" s="30">
        <v>344.31966</v>
      </c>
      <c r="BK13" s="30">
        <v>363.78500000000003</v>
      </c>
      <c r="BL13" s="30">
        <v>342.25011999999998</v>
      </c>
      <c r="BM13" s="30">
        <v>0</v>
      </c>
      <c r="BN13" s="30">
        <v>0</v>
      </c>
      <c r="BO13" s="30">
        <v>0</v>
      </c>
      <c r="BP13" s="30">
        <v>43.813000000000002</v>
      </c>
      <c r="BQ13" s="30">
        <v>43.813000000000002</v>
      </c>
      <c r="BR13" s="30">
        <v>43.813000000000002</v>
      </c>
      <c r="BS13" s="30">
        <v>12.080639999999999</v>
      </c>
      <c r="BT13" s="30">
        <v>12.080639999999999</v>
      </c>
      <c r="BU13" s="30">
        <v>0</v>
      </c>
      <c r="BV13" s="30">
        <v>6</v>
      </c>
      <c r="BW13" s="30">
        <v>6</v>
      </c>
      <c r="BX13" s="30">
        <v>0</v>
      </c>
      <c r="BY13" s="30">
        <v>651.33399999999995</v>
      </c>
      <c r="BZ13" s="30">
        <v>651.33399999999995</v>
      </c>
      <c r="CA13" s="30">
        <v>650.36252999999999</v>
      </c>
      <c r="CB13" s="30">
        <v>4367.4750000000004</v>
      </c>
      <c r="CC13" s="30">
        <v>4367.4750000000004</v>
      </c>
      <c r="CD13" s="30">
        <v>4362.7012999999997</v>
      </c>
      <c r="CE13" s="30">
        <v>100.1</v>
      </c>
      <c r="CF13" s="30">
        <v>100.1</v>
      </c>
      <c r="CG13" s="30">
        <v>100.1</v>
      </c>
      <c r="CH13" s="30">
        <v>10185.75</v>
      </c>
      <c r="CI13" s="30">
        <v>10187.732</v>
      </c>
      <c r="CJ13" s="30">
        <v>7933.4340000000002</v>
      </c>
      <c r="CK13" s="30">
        <v>18.2</v>
      </c>
      <c r="CL13" s="30">
        <v>18.2</v>
      </c>
      <c r="CM13" s="30">
        <v>18.2</v>
      </c>
      <c r="CN13" s="30">
        <v>0</v>
      </c>
      <c r="CO13" s="30">
        <v>0</v>
      </c>
      <c r="CP13" s="30">
        <v>0</v>
      </c>
      <c r="CQ13" s="30">
        <v>1820</v>
      </c>
      <c r="CR13" s="30">
        <v>1820</v>
      </c>
      <c r="CS13" s="30">
        <v>1812.52646</v>
      </c>
    </row>
    <row r="14" spans="1:97" s="7" customFormat="1" x14ac:dyDescent="0.2">
      <c r="A14" s="20" t="s">
        <v>7</v>
      </c>
      <c r="B14" s="31">
        <f t="shared" si="3"/>
        <v>28050.352080000001</v>
      </c>
      <c r="C14" s="31">
        <f t="shared" si="4"/>
        <v>32232.917080000003</v>
      </c>
      <c r="D14" s="31">
        <f t="shared" si="5"/>
        <v>29089.950300000004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10.3</v>
      </c>
      <c r="R14" s="30">
        <v>10.5</v>
      </c>
      <c r="S14" s="30">
        <v>0</v>
      </c>
      <c r="T14" s="30">
        <v>5.2</v>
      </c>
      <c r="U14" s="30">
        <v>5.2</v>
      </c>
      <c r="V14" s="30">
        <v>5.2</v>
      </c>
      <c r="W14" s="30">
        <v>22076</v>
      </c>
      <c r="X14" s="30">
        <v>26690.2</v>
      </c>
      <c r="Y14" s="30">
        <v>23987.2644</v>
      </c>
      <c r="Z14" s="30">
        <v>306.89999999999998</v>
      </c>
      <c r="AA14" s="30">
        <v>886.7</v>
      </c>
      <c r="AB14" s="30">
        <v>641.11759999999992</v>
      </c>
      <c r="AC14" s="30">
        <v>12.8</v>
      </c>
      <c r="AD14" s="30">
        <v>9.8000000000000007</v>
      </c>
      <c r="AE14" s="30">
        <v>2.9963600000000001</v>
      </c>
      <c r="AF14" s="30">
        <v>512.9</v>
      </c>
      <c r="AG14" s="30">
        <v>393.1</v>
      </c>
      <c r="AH14" s="30">
        <v>323.17165999999997</v>
      </c>
      <c r="AI14" s="30">
        <v>1291</v>
      </c>
      <c r="AJ14" s="30">
        <v>398.7</v>
      </c>
      <c r="AK14" s="30">
        <v>395.00162</v>
      </c>
      <c r="AL14" s="30">
        <v>1029</v>
      </c>
      <c r="AM14" s="30">
        <v>1029</v>
      </c>
      <c r="AN14" s="30">
        <v>998.59736999999996</v>
      </c>
      <c r="AO14" s="30">
        <v>0</v>
      </c>
      <c r="AP14" s="30">
        <v>0</v>
      </c>
      <c r="AQ14" s="30">
        <v>0</v>
      </c>
      <c r="AR14" s="30">
        <v>0</v>
      </c>
      <c r="AS14" s="30">
        <v>0</v>
      </c>
      <c r="AT14" s="30">
        <v>0</v>
      </c>
      <c r="AU14" s="30">
        <v>0</v>
      </c>
      <c r="AV14" s="30">
        <v>0</v>
      </c>
      <c r="AW14" s="30">
        <v>0</v>
      </c>
      <c r="AX14" s="30">
        <v>0</v>
      </c>
      <c r="AY14" s="30">
        <v>0</v>
      </c>
      <c r="AZ14" s="30">
        <v>0</v>
      </c>
      <c r="BA14" s="30">
        <v>0</v>
      </c>
      <c r="BB14" s="30">
        <v>0</v>
      </c>
      <c r="BC14" s="30">
        <v>0</v>
      </c>
      <c r="BD14" s="30">
        <v>0</v>
      </c>
      <c r="BE14" s="30">
        <v>0</v>
      </c>
      <c r="BF14" s="30">
        <v>0</v>
      </c>
      <c r="BG14" s="30">
        <v>0</v>
      </c>
      <c r="BH14" s="30">
        <v>0</v>
      </c>
      <c r="BI14" s="30">
        <v>0</v>
      </c>
      <c r="BJ14" s="30">
        <v>71.819999999999993</v>
      </c>
      <c r="BK14" s="30">
        <v>67.555000000000007</v>
      </c>
      <c r="BL14" s="30">
        <v>63.866</v>
      </c>
      <c r="BM14" s="30">
        <v>0</v>
      </c>
      <c r="BN14" s="30">
        <v>0</v>
      </c>
      <c r="BO14" s="30">
        <v>0</v>
      </c>
      <c r="BP14" s="30">
        <v>1.5489999999999999</v>
      </c>
      <c r="BQ14" s="30">
        <v>1.5489999999999999</v>
      </c>
      <c r="BR14" s="30">
        <v>1.3469599999999999</v>
      </c>
      <c r="BS14" s="30">
        <v>0.36607999999999996</v>
      </c>
      <c r="BT14" s="30">
        <v>0.36607999999999996</v>
      </c>
      <c r="BU14" s="30">
        <v>0</v>
      </c>
      <c r="BV14" s="30">
        <v>6</v>
      </c>
      <c r="BW14" s="30">
        <v>6</v>
      </c>
      <c r="BX14" s="30">
        <v>0</v>
      </c>
      <c r="BY14" s="30">
        <v>8.8979999999999997</v>
      </c>
      <c r="BZ14" s="30">
        <v>8.8979999999999997</v>
      </c>
      <c r="CA14" s="30">
        <v>7.7374000000000001</v>
      </c>
      <c r="CB14" s="30">
        <v>1182.8689999999999</v>
      </c>
      <c r="CC14" s="30">
        <v>1182.8689999999999</v>
      </c>
      <c r="CD14" s="30">
        <v>1180.71306</v>
      </c>
      <c r="CE14" s="30">
        <v>41.2</v>
      </c>
      <c r="CF14" s="30">
        <v>41.2</v>
      </c>
      <c r="CG14" s="30">
        <v>31.847919999999998</v>
      </c>
      <c r="CH14" s="30">
        <v>178.37</v>
      </c>
      <c r="CI14" s="30">
        <v>184.3</v>
      </c>
      <c r="CJ14" s="30">
        <v>170.01</v>
      </c>
      <c r="CK14" s="30">
        <v>20.58</v>
      </c>
      <c r="CL14" s="30">
        <v>20.58</v>
      </c>
      <c r="CM14" s="30">
        <v>20.58</v>
      </c>
      <c r="CN14" s="30">
        <v>265.60000000000002</v>
      </c>
      <c r="CO14" s="30">
        <v>267.39999999999998</v>
      </c>
      <c r="CP14" s="30">
        <v>267.39999999999998</v>
      </c>
      <c r="CQ14" s="30">
        <v>1029</v>
      </c>
      <c r="CR14" s="30">
        <v>1029</v>
      </c>
      <c r="CS14" s="30">
        <v>993.09994999999992</v>
      </c>
    </row>
    <row r="15" spans="1:97" s="7" customFormat="1" x14ac:dyDescent="0.2">
      <c r="A15" s="20" t="s">
        <v>15</v>
      </c>
      <c r="B15" s="31">
        <f t="shared" si="3"/>
        <v>180999.82655999999</v>
      </c>
      <c r="C15" s="31">
        <f t="shared" si="4"/>
        <v>184400.24556000004</v>
      </c>
      <c r="D15" s="31">
        <f t="shared" si="5"/>
        <v>182140.35507999998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16</v>
      </c>
      <c r="R15" s="30">
        <v>57.1</v>
      </c>
      <c r="S15" s="30">
        <v>0</v>
      </c>
      <c r="T15" s="30">
        <v>27.6</v>
      </c>
      <c r="U15" s="30">
        <v>27.6</v>
      </c>
      <c r="V15" s="30">
        <v>27.6</v>
      </c>
      <c r="W15" s="30">
        <v>166043.79999999999</v>
      </c>
      <c r="X15" s="30">
        <v>167234.1</v>
      </c>
      <c r="Y15" s="30">
        <v>167234.1</v>
      </c>
      <c r="Z15" s="30">
        <v>1855.1</v>
      </c>
      <c r="AA15" s="30">
        <v>2073.4</v>
      </c>
      <c r="AB15" s="30">
        <v>2073.4</v>
      </c>
      <c r="AC15" s="30">
        <v>86.6</v>
      </c>
      <c r="AD15" s="30">
        <v>79.5</v>
      </c>
      <c r="AE15" s="30">
        <v>48.368720000000003</v>
      </c>
      <c r="AF15" s="30">
        <v>4124</v>
      </c>
      <c r="AG15" s="30">
        <v>3785.2</v>
      </c>
      <c r="AH15" s="30">
        <v>3672.0506399999999</v>
      </c>
      <c r="AI15" s="30">
        <v>4195.5</v>
      </c>
      <c r="AJ15" s="30">
        <v>6685.7</v>
      </c>
      <c r="AK15" s="30">
        <v>4786.6345700000002</v>
      </c>
      <c r="AL15" s="30">
        <v>910</v>
      </c>
      <c r="AM15" s="30">
        <v>910</v>
      </c>
      <c r="AN15" s="30">
        <v>906.92421999999999</v>
      </c>
      <c r="AO15" s="30">
        <v>0</v>
      </c>
      <c r="AP15" s="30">
        <v>0</v>
      </c>
      <c r="AQ15" s="30">
        <v>0</v>
      </c>
      <c r="AR15" s="30">
        <v>0</v>
      </c>
      <c r="AS15" s="30">
        <v>40.200000000000003</v>
      </c>
      <c r="AT15" s="30">
        <v>0</v>
      </c>
      <c r="AU15" s="30">
        <v>0</v>
      </c>
      <c r="AV15" s="30">
        <v>0</v>
      </c>
      <c r="AW15" s="30">
        <v>0</v>
      </c>
      <c r="AX15" s="30">
        <v>0</v>
      </c>
      <c r="AY15" s="30">
        <v>0</v>
      </c>
      <c r="AZ15" s="30">
        <v>0</v>
      </c>
      <c r="BA15" s="30">
        <v>217.8</v>
      </c>
      <c r="BB15" s="30">
        <v>81.8</v>
      </c>
      <c r="BC15" s="30">
        <v>76.346779999999995</v>
      </c>
      <c r="BD15" s="30">
        <v>3.9</v>
      </c>
      <c r="BE15" s="30">
        <v>3.9</v>
      </c>
      <c r="BF15" s="30">
        <v>0</v>
      </c>
      <c r="BG15" s="30">
        <v>104.7</v>
      </c>
      <c r="BH15" s="30">
        <v>0</v>
      </c>
      <c r="BI15" s="30">
        <v>0</v>
      </c>
      <c r="BJ15" s="30">
        <v>0</v>
      </c>
      <c r="BK15" s="30">
        <v>0</v>
      </c>
      <c r="BL15" s="30">
        <v>0</v>
      </c>
      <c r="BM15" s="30">
        <v>0</v>
      </c>
      <c r="BN15" s="30">
        <v>0</v>
      </c>
      <c r="BO15" s="30">
        <v>0</v>
      </c>
      <c r="BP15" s="30">
        <v>6.1619999999999999</v>
      </c>
      <c r="BQ15" s="30">
        <v>6.1619999999999999</v>
      </c>
      <c r="BR15" s="30">
        <v>0</v>
      </c>
      <c r="BS15" s="30">
        <v>2.5625599999999999</v>
      </c>
      <c r="BT15" s="30">
        <v>2.5625599999999999</v>
      </c>
      <c r="BU15" s="30">
        <v>0</v>
      </c>
      <c r="BV15" s="30">
        <v>6</v>
      </c>
      <c r="BW15" s="30">
        <v>6</v>
      </c>
      <c r="BX15" s="30">
        <v>0</v>
      </c>
      <c r="BY15" s="30">
        <v>193.976</v>
      </c>
      <c r="BZ15" s="30">
        <v>193.976</v>
      </c>
      <c r="CA15" s="30">
        <v>193.976</v>
      </c>
      <c r="CB15" s="30">
        <v>1205.1859999999999</v>
      </c>
      <c r="CC15" s="30">
        <v>1205.1859999999999</v>
      </c>
      <c r="CD15" s="30">
        <v>1203.4836399999999</v>
      </c>
      <c r="CE15" s="30">
        <v>0</v>
      </c>
      <c r="CF15" s="30">
        <v>0</v>
      </c>
      <c r="CG15" s="30">
        <v>0</v>
      </c>
      <c r="CH15" s="30">
        <v>269.44</v>
      </c>
      <c r="CI15" s="30">
        <v>271.05900000000003</v>
      </c>
      <c r="CJ15" s="30">
        <v>204.5565</v>
      </c>
      <c r="CK15" s="30">
        <v>18.2</v>
      </c>
      <c r="CL15" s="30">
        <v>18.2</v>
      </c>
      <c r="CM15" s="30">
        <v>18.1541</v>
      </c>
      <c r="CN15" s="30">
        <v>803.3</v>
      </c>
      <c r="CO15" s="30">
        <v>808.6</v>
      </c>
      <c r="CP15" s="30">
        <v>808.6</v>
      </c>
      <c r="CQ15" s="30">
        <v>910</v>
      </c>
      <c r="CR15" s="30">
        <v>910</v>
      </c>
      <c r="CS15" s="30">
        <v>886.15991000000008</v>
      </c>
    </row>
    <row r="16" spans="1:97" s="7" customFormat="1" x14ac:dyDescent="0.2">
      <c r="A16" s="20" t="s">
        <v>14</v>
      </c>
      <c r="B16" s="31">
        <f t="shared" si="3"/>
        <v>147992.04131999999</v>
      </c>
      <c r="C16" s="31">
        <f t="shared" si="4"/>
        <v>150260.67082000006</v>
      </c>
      <c r="D16" s="31">
        <f t="shared" si="5"/>
        <v>147806.92052000007</v>
      </c>
      <c r="E16" s="30">
        <v>70.099999999999994</v>
      </c>
      <c r="F16" s="30">
        <v>70.099999999999994</v>
      </c>
      <c r="G16" s="30">
        <v>70.099999999999994</v>
      </c>
      <c r="H16" s="30">
        <v>11287.1</v>
      </c>
      <c r="I16" s="30">
        <v>11690</v>
      </c>
      <c r="J16" s="30">
        <v>10409.209929999999</v>
      </c>
      <c r="K16" s="30">
        <v>0</v>
      </c>
      <c r="L16" s="30">
        <v>0</v>
      </c>
      <c r="M16" s="30">
        <v>0</v>
      </c>
      <c r="N16" s="30">
        <v>0</v>
      </c>
      <c r="O16" s="30">
        <v>0</v>
      </c>
      <c r="P16" s="30">
        <v>0</v>
      </c>
      <c r="Q16" s="30">
        <v>8</v>
      </c>
      <c r="R16" s="30">
        <v>8.1999999999999993</v>
      </c>
      <c r="S16" s="30">
        <v>0</v>
      </c>
      <c r="T16" s="30">
        <v>27.6</v>
      </c>
      <c r="U16" s="30">
        <v>27.6</v>
      </c>
      <c r="V16" s="30">
        <v>27.6</v>
      </c>
      <c r="W16" s="30">
        <v>125053.7</v>
      </c>
      <c r="X16" s="30">
        <v>125837.8</v>
      </c>
      <c r="Y16" s="30">
        <v>125837.8</v>
      </c>
      <c r="Z16" s="30">
        <v>1087.9000000000001</v>
      </c>
      <c r="AA16" s="30">
        <v>1647.1</v>
      </c>
      <c r="AB16" s="30">
        <v>1647.1</v>
      </c>
      <c r="AC16" s="30">
        <v>69.5</v>
      </c>
      <c r="AD16" s="30">
        <v>65.099999999999994</v>
      </c>
      <c r="AE16" s="30">
        <v>59.14</v>
      </c>
      <c r="AF16" s="30">
        <v>2781</v>
      </c>
      <c r="AG16" s="30">
        <v>2604</v>
      </c>
      <c r="AH16" s="30">
        <v>1914</v>
      </c>
      <c r="AI16" s="30">
        <v>4135.3999999999996</v>
      </c>
      <c r="AJ16" s="30">
        <v>4842.7</v>
      </c>
      <c r="AK16" s="30">
        <v>4466.3504899999998</v>
      </c>
      <c r="AL16" s="30">
        <v>910</v>
      </c>
      <c r="AM16" s="30">
        <v>910</v>
      </c>
      <c r="AN16" s="30">
        <v>910</v>
      </c>
      <c r="AO16" s="30">
        <v>0</v>
      </c>
      <c r="AP16" s="30">
        <v>0</v>
      </c>
      <c r="AQ16" s="30">
        <v>0</v>
      </c>
      <c r="AR16" s="30">
        <v>39.299999999999997</v>
      </c>
      <c r="AS16" s="30">
        <v>40.200000000000003</v>
      </c>
      <c r="AT16" s="30">
        <v>0</v>
      </c>
      <c r="AU16" s="30">
        <v>0</v>
      </c>
      <c r="AV16" s="30">
        <v>0</v>
      </c>
      <c r="AW16" s="30">
        <v>0</v>
      </c>
      <c r="AX16" s="30">
        <v>0</v>
      </c>
      <c r="AY16" s="30">
        <v>0</v>
      </c>
      <c r="AZ16" s="30">
        <v>0</v>
      </c>
      <c r="BA16" s="30">
        <v>211.5</v>
      </c>
      <c r="BB16" s="30">
        <v>200.5</v>
      </c>
      <c r="BC16" s="30">
        <v>200.35878</v>
      </c>
      <c r="BD16" s="30">
        <v>3.9</v>
      </c>
      <c r="BE16" s="30">
        <v>3.9</v>
      </c>
      <c r="BF16" s="30">
        <v>3.9</v>
      </c>
      <c r="BG16" s="30">
        <v>0</v>
      </c>
      <c r="BH16" s="30">
        <v>0</v>
      </c>
      <c r="BI16" s="30">
        <v>0</v>
      </c>
      <c r="BJ16" s="30">
        <v>0</v>
      </c>
      <c r="BK16" s="30">
        <v>0</v>
      </c>
      <c r="BL16" s="30">
        <v>0</v>
      </c>
      <c r="BM16" s="30">
        <v>0</v>
      </c>
      <c r="BN16" s="30">
        <v>0</v>
      </c>
      <c r="BO16" s="30">
        <v>0</v>
      </c>
      <c r="BP16" s="30">
        <v>3.423</v>
      </c>
      <c r="BQ16" s="30">
        <v>3.423</v>
      </c>
      <c r="BR16" s="30">
        <v>3.423</v>
      </c>
      <c r="BS16" s="30">
        <v>1.4643199999999998</v>
      </c>
      <c r="BT16" s="30">
        <v>1.4643199999999998</v>
      </c>
      <c r="BU16" s="30">
        <v>1.4643199999999998</v>
      </c>
      <c r="BV16" s="30">
        <v>6</v>
      </c>
      <c r="BW16" s="30">
        <v>6</v>
      </c>
      <c r="BX16" s="30">
        <v>6</v>
      </c>
      <c r="BY16" s="30">
        <v>56.947000000000003</v>
      </c>
      <c r="BZ16" s="30">
        <v>56.947000000000003</v>
      </c>
      <c r="CA16" s="30">
        <v>56.947000000000003</v>
      </c>
      <c r="CB16" s="30">
        <v>756.36699999999996</v>
      </c>
      <c r="CC16" s="30">
        <v>756.36699999999996</v>
      </c>
      <c r="CD16" s="30">
        <v>756.36699999999996</v>
      </c>
      <c r="CE16" s="30">
        <v>0</v>
      </c>
      <c r="CF16" s="30">
        <v>0</v>
      </c>
      <c r="CG16" s="30">
        <v>0</v>
      </c>
      <c r="CH16" s="30">
        <v>153.04</v>
      </c>
      <c r="CI16" s="30">
        <v>156.86949999999999</v>
      </c>
      <c r="CJ16" s="30">
        <v>104.76</v>
      </c>
      <c r="CK16" s="30">
        <v>18.2</v>
      </c>
      <c r="CL16" s="30">
        <v>18.2</v>
      </c>
      <c r="CM16" s="30">
        <v>18.2</v>
      </c>
      <c r="CN16" s="30">
        <v>401.6</v>
      </c>
      <c r="CO16" s="30">
        <v>404.2</v>
      </c>
      <c r="CP16" s="30">
        <v>404.2</v>
      </c>
      <c r="CQ16" s="30">
        <v>910</v>
      </c>
      <c r="CR16" s="30">
        <v>910</v>
      </c>
      <c r="CS16" s="30">
        <v>910</v>
      </c>
    </row>
    <row r="17" spans="1:97" s="7" customFormat="1" x14ac:dyDescent="0.2">
      <c r="A17" s="20" t="s">
        <v>17</v>
      </c>
      <c r="B17" s="31">
        <f t="shared" si="3"/>
        <v>865603.40992000001</v>
      </c>
      <c r="C17" s="31">
        <f t="shared" si="4"/>
        <v>906874.03942000004</v>
      </c>
      <c r="D17" s="31">
        <f t="shared" si="5"/>
        <v>899532.50813999993</v>
      </c>
      <c r="E17" s="30">
        <v>12.7</v>
      </c>
      <c r="F17" s="30">
        <v>12.7</v>
      </c>
      <c r="G17" s="30">
        <v>12.7</v>
      </c>
      <c r="H17" s="30">
        <v>2214.9</v>
      </c>
      <c r="I17" s="30">
        <v>2145.6999999999998</v>
      </c>
      <c r="J17" s="30">
        <v>2093.2431699999997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111.5</v>
      </c>
      <c r="R17" s="30">
        <v>73.400000000000006</v>
      </c>
      <c r="S17" s="30">
        <v>54.921370000000003</v>
      </c>
      <c r="T17" s="30">
        <v>147.19999999999999</v>
      </c>
      <c r="U17" s="30">
        <v>147.19999999999999</v>
      </c>
      <c r="V17" s="30">
        <v>146.56745000000001</v>
      </c>
      <c r="W17" s="30">
        <v>773172.6</v>
      </c>
      <c r="X17" s="30">
        <v>819765.2</v>
      </c>
      <c r="Y17" s="30">
        <v>819765.2</v>
      </c>
      <c r="Z17" s="30">
        <v>15342.5</v>
      </c>
      <c r="AA17" s="30">
        <v>15219.7</v>
      </c>
      <c r="AB17" s="30">
        <v>15061.755999999999</v>
      </c>
      <c r="AC17" s="30">
        <v>500.5</v>
      </c>
      <c r="AD17" s="30">
        <v>467.3</v>
      </c>
      <c r="AE17" s="30">
        <v>384.87360999999999</v>
      </c>
      <c r="AF17" s="30">
        <v>20021</v>
      </c>
      <c r="AG17" s="30">
        <v>18691.900000000001</v>
      </c>
      <c r="AH17" s="30">
        <v>16281.71558</v>
      </c>
      <c r="AI17" s="30">
        <v>35207.800000000003</v>
      </c>
      <c r="AJ17" s="30">
        <v>32056.3</v>
      </c>
      <c r="AK17" s="30">
        <v>29540.598269999999</v>
      </c>
      <c r="AL17" s="30">
        <v>5460</v>
      </c>
      <c r="AM17" s="30">
        <v>5460</v>
      </c>
      <c r="AN17" s="30">
        <v>5130.2640099999999</v>
      </c>
      <c r="AO17" s="30">
        <v>76.5</v>
      </c>
      <c r="AP17" s="30">
        <v>79.528000000000006</v>
      </c>
      <c r="AQ17" s="30">
        <v>79.528000000000006</v>
      </c>
      <c r="AR17" s="30">
        <v>570.1</v>
      </c>
      <c r="AS17" s="30">
        <v>603.29999999999995</v>
      </c>
      <c r="AT17" s="30">
        <v>488.25446999999997</v>
      </c>
      <c r="AU17" s="30">
        <v>0</v>
      </c>
      <c r="AV17" s="30">
        <v>0</v>
      </c>
      <c r="AW17" s="30">
        <v>0</v>
      </c>
      <c r="AX17" s="30">
        <v>0</v>
      </c>
      <c r="AY17" s="30">
        <v>0</v>
      </c>
      <c r="AZ17" s="30">
        <v>0</v>
      </c>
      <c r="BA17" s="30">
        <v>2068.3000000000002</v>
      </c>
      <c r="BB17" s="30">
        <v>1603.9</v>
      </c>
      <c r="BC17" s="30">
        <v>1256.8117400000001</v>
      </c>
      <c r="BD17" s="30">
        <v>23.7</v>
      </c>
      <c r="BE17" s="30">
        <v>23.7</v>
      </c>
      <c r="BF17" s="30">
        <v>23.7</v>
      </c>
      <c r="BG17" s="30">
        <v>209.4</v>
      </c>
      <c r="BH17" s="30">
        <v>209.4</v>
      </c>
      <c r="BI17" s="30">
        <v>209.4</v>
      </c>
      <c r="BJ17" s="30">
        <v>711.79300000000001</v>
      </c>
      <c r="BK17" s="30">
        <v>556.47699999999998</v>
      </c>
      <c r="BL17" s="30">
        <v>438.45464000000004</v>
      </c>
      <c r="BM17" s="30">
        <v>0</v>
      </c>
      <c r="BN17" s="30">
        <v>0</v>
      </c>
      <c r="BO17" s="30">
        <v>0</v>
      </c>
      <c r="BP17" s="30">
        <v>29.437000000000001</v>
      </c>
      <c r="BQ17" s="30">
        <v>29.437000000000001</v>
      </c>
      <c r="BR17" s="30">
        <v>29.437000000000001</v>
      </c>
      <c r="BS17" s="30">
        <v>8.7859200000000008</v>
      </c>
      <c r="BT17" s="30">
        <v>8.7859200000000008</v>
      </c>
      <c r="BU17" s="30">
        <v>2.5573299999999999</v>
      </c>
      <c r="BV17" s="30">
        <v>6</v>
      </c>
      <c r="BW17" s="30">
        <v>6</v>
      </c>
      <c r="BX17" s="30">
        <v>0</v>
      </c>
      <c r="BY17" s="30">
        <v>599.72500000000002</v>
      </c>
      <c r="BZ17" s="30">
        <v>599.72500000000002</v>
      </c>
      <c r="CA17" s="30">
        <v>598.06273999999996</v>
      </c>
      <c r="CB17" s="30">
        <v>2835.2689999999998</v>
      </c>
      <c r="CC17" s="30">
        <v>2835.2689999999998</v>
      </c>
      <c r="CD17" s="30">
        <v>2828.0404800000001</v>
      </c>
      <c r="CE17" s="30">
        <v>91</v>
      </c>
      <c r="CF17" s="30">
        <v>91</v>
      </c>
      <c r="CG17" s="30">
        <v>91</v>
      </c>
      <c r="CH17" s="30">
        <v>4344.5</v>
      </c>
      <c r="CI17" s="30">
        <v>4349.9174999999996</v>
      </c>
      <c r="CJ17" s="30">
        <v>3187.4450000000002</v>
      </c>
      <c r="CK17" s="30">
        <v>18.2</v>
      </c>
      <c r="CL17" s="30">
        <v>18.2</v>
      </c>
      <c r="CM17" s="30">
        <v>18.2</v>
      </c>
      <c r="CN17" s="30">
        <v>0</v>
      </c>
      <c r="CO17" s="30">
        <v>0</v>
      </c>
      <c r="CP17" s="30">
        <v>0</v>
      </c>
      <c r="CQ17" s="30">
        <v>1820</v>
      </c>
      <c r="CR17" s="30">
        <v>1820</v>
      </c>
      <c r="CS17" s="30">
        <v>1809.77728</v>
      </c>
    </row>
    <row r="18" spans="1:97" s="26" customFormat="1" x14ac:dyDescent="0.2">
      <c r="A18" s="23" t="s">
        <v>34</v>
      </c>
      <c r="B18" s="29">
        <f t="shared" ref="B18:AG18" si="6">SUM(B19:B23)</f>
        <v>2938954.5756600006</v>
      </c>
      <c r="C18" s="29">
        <f t="shared" si="6"/>
        <v>3088220.2981199999</v>
      </c>
      <c r="D18" s="29">
        <f t="shared" si="6"/>
        <v>3059953.2661699997</v>
      </c>
      <c r="E18" s="29">
        <f t="shared" si="6"/>
        <v>701.7</v>
      </c>
      <c r="F18" s="29">
        <f t="shared" si="6"/>
        <v>701.7</v>
      </c>
      <c r="G18" s="29">
        <f t="shared" si="6"/>
        <v>701.48263000000009</v>
      </c>
      <c r="H18" s="29">
        <f t="shared" si="6"/>
        <v>112898.40000000001</v>
      </c>
      <c r="I18" s="29">
        <f t="shared" si="6"/>
        <v>108288.49999999999</v>
      </c>
      <c r="J18" s="29">
        <f t="shared" si="6"/>
        <v>99799.446809999994</v>
      </c>
      <c r="K18" s="29">
        <f t="shared" si="6"/>
        <v>0</v>
      </c>
      <c r="L18" s="29">
        <f t="shared" si="6"/>
        <v>0</v>
      </c>
      <c r="M18" s="29">
        <f t="shared" si="6"/>
        <v>0</v>
      </c>
      <c r="N18" s="29">
        <f t="shared" si="6"/>
        <v>0</v>
      </c>
      <c r="O18" s="29">
        <f t="shared" si="6"/>
        <v>0</v>
      </c>
      <c r="P18" s="29">
        <f t="shared" si="6"/>
        <v>0</v>
      </c>
      <c r="Q18" s="29">
        <f t="shared" si="6"/>
        <v>358.49999999999994</v>
      </c>
      <c r="R18" s="29">
        <f t="shared" si="6"/>
        <v>317.89999999999998</v>
      </c>
      <c r="S18" s="29">
        <f t="shared" si="6"/>
        <v>103.87985999999999</v>
      </c>
      <c r="T18" s="29">
        <f t="shared" si="6"/>
        <v>2406</v>
      </c>
      <c r="U18" s="29">
        <f t="shared" si="6"/>
        <v>2406</v>
      </c>
      <c r="V18" s="29">
        <f t="shared" si="6"/>
        <v>2382.5125899999998</v>
      </c>
      <c r="W18" s="29">
        <f t="shared" si="6"/>
        <v>2321815.6</v>
      </c>
      <c r="X18" s="29">
        <f t="shared" si="6"/>
        <v>2473119.6</v>
      </c>
      <c r="Y18" s="29">
        <f t="shared" si="6"/>
        <v>2472808.8660000004</v>
      </c>
      <c r="Z18" s="29">
        <f t="shared" si="6"/>
        <v>77005.7</v>
      </c>
      <c r="AA18" s="29">
        <f t="shared" si="6"/>
        <v>74441.299999999988</v>
      </c>
      <c r="AB18" s="29">
        <f t="shared" si="6"/>
        <v>73330.268619999988</v>
      </c>
      <c r="AC18" s="29">
        <f t="shared" si="6"/>
        <v>1145.6000000000001</v>
      </c>
      <c r="AD18" s="29">
        <f t="shared" si="6"/>
        <v>1156.7</v>
      </c>
      <c r="AE18" s="29">
        <f t="shared" si="6"/>
        <v>921.75531000000001</v>
      </c>
      <c r="AF18" s="29">
        <f t="shared" si="6"/>
        <v>46167.3</v>
      </c>
      <c r="AG18" s="29">
        <f t="shared" si="6"/>
        <v>46470.6</v>
      </c>
      <c r="AH18" s="29">
        <f t="shared" ref="AH18:BM18" si="7">SUM(AH19:AH23)</f>
        <v>38335.046670000003</v>
      </c>
      <c r="AI18" s="29">
        <f t="shared" si="7"/>
        <v>170943.7</v>
      </c>
      <c r="AJ18" s="29">
        <f t="shared" si="7"/>
        <v>177124.8</v>
      </c>
      <c r="AK18" s="29">
        <f t="shared" si="7"/>
        <v>170796.00969000004</v>
      </c>
      <c r="AL18" s="29">
        <f t="shared" si="7"/>
        <v>16380</v>
      </c>
      <c r="AM18" s="29">
        <f t="shared" si="7"/>
        <v>16380</v>
      </c>
      <c r="AN18" s="29">
        <f t="shared" si="7"/>
        <v>16343.379089999999</v>
      </c>
      <c r="AO18" s="29">
        <f t="shared" si="7"/>
        <v>0</v>
      </c>
      <c r="AP18" s="29">
        <f t="shared" si="7"/>
        <v>0</v>
      </c>
      <c r="AQ18" s="29">
        <f t="shared" si="7"/>
        <v>0</v>
      </c>
      <c r="AR18" s="29">
        <f t="shared" si="7"/>
        <v>4344.8</v>
      </c>
      <c r="AS18" s="29">
        <f t="shared" si="7"/>
        <v>4388.3</v>
      </c>
      <c r="AT18" s="29">
        <f t="shared" si="7"/>
        <v>4321.8392300000005</v>
      </c>
      <c r="AU18" s="29">
        <f t="shared" si="7"/>
        <v>18000.5</v>
      </c>
      <c r="AV18" s="29">
        <f t="shared" si="7"/>
        <v>16395.400000000001</v>
      </c>
      <c r="AW18" s="29">
        <f t="shared" si="7"/>
        <v>15370.633260000001</v>
      </c>
      <c r="AX18" s="29">
        <f t="shared" si="7"/>
        <v>0</v>
      </c>
      <c r="AY18" s="29">
        <f t="shared" si="7"/>
        <v>0</v>
      </c>
      <c r="AZ18" s="29">
        <f t="shared" si="7"/>
        <v>0</v>
      </c>
      <c r="BA18" s="29">
        <f t="shared" si="7"/>
        <v>8153.2000000000007</v>
      </c>
      <c r="BB18" s="29">
        <f t="shared" si="7"/>
        <v>8890.0000000000018</v>
      </c>
      <c r="BC18" s="29">
        <f t="shared" si="7"/>
        <v>7629.6986599999991</v>
      </c>
      <c r="BD18" s="29">
        <f t="shared" si="7"/>
        <v>144.29999999999998</v>
      </c>
      <c r="BE18" s="29">
        <f t="shared" si="7"/>
        <v>144.29999999999998</v>
      </c>
      <c r="BF18" s="29">
        <f t="shared" si="7"/>
        <v>144.29999999999998</v>
      </c>
      <c r="BG18" s="29">
        <f t="shared" si="7"/>
        <v>1046.7</v>
      </c>
      <c r="BH18" s="29">
        <f t="shared" si="7"/>
        <v>837.40000000000009</v>
      </c>
      <c r="BI18" s="29">
        <f t="shared" si="7"/>
        <v>704.0722199999999</v>
      </c>
      <c r="BJ18" s="29">
        <f t="shared" si="7"/>
        <v>705.19454000000007</v>
      </c>
      <c r="BK18" s="29">
        <f t="shared" si="7"/>
        <v>737.39700000000005</v>
      </c>
      <c r="BL18" s="29">
        <f t="shared" si="7"/>
        <v>483.71663000000001</v>
      </c>
      <c r="BM18" s="29">
        <f t="shared" si="7"/>
        <v>129004.99999999999</v>
      </c>
      <c r="BN18" s="29">
        <f t="shared" ref="BN18:CS18" si="8">SUM(BN19:BN23)</f>
        <v>128790.29599999999</v>
      </c>
      <c r="BO18" s="29">
        <f t="shared" si="8"/>
        <v>128790.29599999999</v>
      </c>
      <c r="BP18" s="29">
        <f t="shared" si="8"/>
        <v>115.01100000000001</v>
      </c>
      <c r="BQ18" s="29">
        <f t="shared" si="8"/>
        <v>115.01100000000001</v>
      </c>
      <c r="BR18" s="29">
        <f t="shared" si="8"/>
        <v>115.01100000000001</v>
      </c>
      <c r="BS18" s="29">
        <f t="shared" si="8"/>
        <v>32.581119999999999</v>
      </c>
      <c r="BT18" s="29">
        <f t="shared" si="8"/>
        <v>32.581119999999999</v>
      </c>
      <c r="BU18" s="29">
        <f t="shared" si="8"/>
        <v>11.82484</v>
      </c>
      <c r="BV18" s="29">
        <f t="shared" si="8"/>
        <v>30</v>
      </c>
      <c r="BW18" s="29">
        <f t="shared" si="8"/>
        <v>30</v>
      </c>
      <c r="BX18" s="29">
        <f t="shared" si="8"/>
        <v>26.979399999999998</v>
      </c>
      <c r="BY18" s="29">
        <f t="shared" si="8"/>
        <v>3308.2750000000001</v>
      </c>
      <c r="BZ18" s="29">
        <f t="shared" si="8"/>
        <v>3308.2750000000001</v>
      </c>
      <c r="CA18" s="29">
        <f t="shared" si="8"/>
        <v>3304.2964899999997</v>
      </c>
      <c r="CB18" s="29">
        <f t="shared" si="8"/>
        <v>16265.813999999998</v>
      </c>
      <c r="CC18" s="29">
        <f t="shared" si="8"/>
        <v>16265.813999999998</v>
      </c>
      <c r="CD18" s="29">
        <f t="shared" si="8"/>
        <v>15737.835289999999</v>
      </c>
      <c r="CE18" s="29">
        <f t="shared" si="8"/>
        <v>336.7</v>
      </c>
      <c r="CF18" s="29">
        <f t="shared" si="8"/>
        <v>234.42400000000001</v>
      </c>
      <c r="CG18" s="29">
        <f t="shared" si="8"/>
        <v>170.72362000000001</v>
      </c>
      <c r="CH18" s="29">
        <f t="shared" si="8"/>
        <v>0</v>
      </c>
      <c r="CI18" s="29">
        <f t="shared" si="8"/>
        <v>0</v>
      </c>
      <c r="CJ18" s="29">
        <f t="shared" si="8"/>
        <v>0</v>
      </c>
      <c r="CK18" s="29">
        <f t="shared" si="8"/>
        <v>0</v>
      </c>
      <c r="CL18" s="29">
        <f t="shared" si="8"/>
        <v>0</v>
      </c>
      <c r="CM18" s="29">
        <f t="shared" si="8"/>
        <v>0</v>
      </c>
      <c r="CN18" s="29">
        <f t="shared" si="8"/>
        <v>0</v>
      </c>
      <c r="CO18" s="29">
        <f t="shared" si="8"/>
        <v>0</v>
      </c>
      <c r="CP18" s="29">
        <f t="shared" si="8"/>
        <v>0</v>
      </c>
      <c r="CQ18" s="29">
        <f t="shared" si="8"/>
        <v>7644</v>
      </c>
      <c r="CR18" s="29">
        <f t="shared" si="8"/>
        <v>7644</v>
      </c>
      <c r="CS18" s="29">
        <f t="shared" si="8"/>
        <v>7619.3922600000005</v>
      </c>
    </row>
    <row r="19" spans="1:97" s="7" customFormat="1" x14ac:dyDescent="0.2">
      <c r="A19" s="20" t="s">
        <v>5</v>
      </c>
      <c r="B19" s="31">
        <f t="shared" ref="B19:D23" si="9">E19+H19+K19+N19+Q19+T19+W19+Z19+AC19+AF19+AI19+AL19+AO19+AR19+AU19+AX19+BA19+BD19+BG19+BJ19+BM19+BP19+BS19+BV19+BY19+CB19+CE19+CH19+CK19+CN19+CQ19</f>
        <v>906126.86984000006</v>
      </c>
      <c r="C19" s="31">
        <f t="shared" si="9"/>
        <v>976173.16679999989</v>
      </c>
      <c r="D19" s="31">
        <f t="shared" si="9"/>
        <v>969667.13059000007</v>
      </c>
      <c r="E19" s="30">
        <v>113.8</v>
      </c>
      <c r="F19" s="30">
        <v>113.8</v>
      </c>
      <c r="G19" s="30">
        <v>113.8</v>
      </c>
      <c r="H19" s="30">
        <v>19397.7</v>
      </c>
      <c r="I19" s="30">
        <v>19149.400000000001</v>
      </c>
      <c r="J19" s="30">
        <v>17276.1747</v>
      </c>
      <c r="K19" s="30">
        <v>0</v>
      </c>
      <c r="L19" s="30">
        <v>0</v>
      </c>
      <c r="M19" s="30">
        <v>0</v>
      </c>
      <c r="N19" s="30">
        <v>0</v>
      </c>
      <c r="O19" s="30">
        <v>0</v>
      </c>
      <c r="P19" s="30">
        <v>0</v>
      </c>
      <c r="Q19" s="30">
        <v>167.3</v>
      </c>
      <c r="R19" s="30">
        <v>81.5</v>
      </c>
      <c r="S19" s="30">
        <v>0</v>
      </c>
      <c r="T19" s="30">
        <v>1113.2</v>
      </c>
      <c r="U19" s="30">
        <v>1113.2</v>
      </c>
      <c r="V19" s="30">
        <v>1113.1374699999999</v>
      </c>
      <c r="W19" s="30">
        <v>694968</v>
      </c>
      <c r="X19" s="30">
        <v>758158.3</v>
      </c>
      <c r="Y19" s="30">
        <v>758158.3</v>
      </c>
      <c r="Z19" s="30">
        <v>27288.400000000001</v>
      </c>
      <c r="AA19" s="30">
        <v>26869</v>
      </c>
      <c r="AB19" s="30">
        <v>26711.5</v>
      </c>
      <c r="AC19" s="30">
        <v>323</v>
      </c>
      <c r="AD19" s="30">
        <v>388.9</v>
      </c>
      <c r="AE19" s="30">
        <v>332.19392999999997</v>
      </c>
      <c r="AF19" s="30">
        <v>12920.5</v>
      </c>
      <c r="AG19" s="30">
        <v>15554.4</v>
      </c>
      <c r="AH19" s="30">
        <v>13970.54968</v>
      </c>
      <c r="AI19" s="30">
        <v>79829.3</v>
      </c>
      <c r="AJ19" s="30">
        <v>85146.2</v>
      </c>
      <c r="AK19" s="30">
        <v>83399.325750000004</v>
      </c>
      <c r="AL19" s="30">
        <v>5460</v>
      </c>
      <c r="AM19" s="30">
        <v>5460</v>
      </c>
      <c r="AN19" s="30">
        <v>5454.28042</v>
      </c>
      <c r="AO19" s="30">
        <v>0</v>
      </c>
      <c r="AP19" s="30">
        <v>0</v>
      </c>
      <c r="AQ19" s="30">
        <v>0</v>
      </c>
      <c r="AR19" s="30">
        <v>2654</v>
      </c>
      <c r="AS19" s="30">
        <v>2694.9</v>
      </c>
      <c r="AT19" s="30">
        <v>2693.5319300000001</v>
      </c>
      <c r="AU19" s="30">
        <v>8041.1</v>
      </c>
      <c r="AV19" s="30">
        <v>7870.2</v>
      </c>
      <c r="AW19" s="30">
        <v>7778.1887100000004</v>
      </c>
      <c r="AX19" s="30">
        <v>0</v>
      </c>
      <c r="AY19" s="30">
        <v>0</v>
      </c>
      <c r="AZ19" s="30">
        <v>0</v>
      </c>
      <c r="BA19" s="30">
        <v>2970</v>
      </c>
      <c r="BB19" s="30">
        <v>3139.1</v>
      </c>
      <c r="BC19" s="30">
        <v>2789.2033999999999</v>
      </c>
      <c r="BD19" s="30">
        <v>56.4</v>
      </c>
      <c r="BE19" s="30">
        <v>56.4</v>
      </c>
      <c r="BF19" s="30">
        <v>56.4</v>
      </c>
      <c r="BG19" s="30">
        <v>314</v>
      </c>
      <c r="BH19" s="30">
        <v>104.7</v>
      </c>
      <c r="BI19" s="30">
        <v>73.681020000000004</v>
      </c>
      <c r="BJ19" s="30">
        <v>354.21503999999999</v>
      </c>
      <c r="BK19" s="30">
        <v>298.512</v>
      </c>
      <c r="BL19" s="30">
        <v>221.661</v>
      </c>
      <c r="BM19" s="30">
        <v>41033.921999999999</v>
      </c>
      <c r="BN19" s="30">
        <v>40925.921999999999</v>
      </c>
      <c r="BO19" s="30">
        <v>40925.921999999999</v>
      </c>
      <c r="BP19" s="30">
        <v>39.706000000000003</v>
      </c>
      <c r="BQ19" s="30">
        <v>39.706000000000003</v>
      </c>
      <c r="BR19" s="30">
        <v>39.706000000000003</v>
      </c>
      <c r="BS19" s="30">
        <v>12.812799999999999</v>
      </c>
      <c r="BT19" s="30">
        <v>12.812799999999999</v>
      </c>
      <c r="BU19" s="30">
        <v>0</v>
      </c>
      <c r="BV19" s="30">
        <v>6</v>
      </c>
      <c r="BW19" s="30">
        <v>6</v>
      </c>
      <c r="BX19" s="30">
        <v>6</v>
      </c>
      <c r="BY19" s="30">
        <v>1147.8420000000001</v>
      </c>
      <c r="BZ19" s="30">
        <v>1147.8420000000001</v>
      </c>
      <c r="CA19" s="30">
        <v>1147.8419899999999</v>
      </c>
      <c r="CB19" s="30">
        <v>5704.3720000000003</v>
      </c>
      <c r="CC19" s="30">
        <v>5704.3720000000003</v>
      </c>
      <c r="CD19" s="30">
        <v>5267.7325899999996</v>
      </c>
      <c r="CE19" s="30">
        <v>118.3</v>
      </c>
      <c r="CF19" s="30">
        <v>45</v>
      </c>
      <c r="CG19" s="30">
        <v>45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30">
        <v>0</v>
      </c>
      <c r="CO19" s="30">
        <v>0</v>
      </c>
      <c r="CP19" s="30">
        <v>0</v>
      </c>
      <c r="CQ19" s="30">
        <v>2093</v>
      </c>
      <c r="CR19" s="30">
        <v>2093</v>
      </c>
      <c r="CS19" s="30">
        <v>2093</v>
      </c>
    </row>
    <row r="20" spans="1:97" s="7" customFormat="1" x14ac:dyDescent="0.2">
      <c r="A20" s="20" t="s">
        <v>0</v>
      </c>
      <c r="B20" s="31">
        <f t="shared" si="9"/>
        <v>938983.48083999997</v>
      </c>
      <c r="C20" s="31">
        <f t="shared" si="9"/>
        <v>980148.22783999972</v>
      </c>
      <c r="D20" s="31">
        <f t="shared" si="9"/>
        <v>971540.69843999972</v>
      </c>
      <c r="E20" s="30">
        <v>230.2</v>
      </c>
      <c r="F20" s="30">
        <v>230.2</v>
      </c>
      <c r="G20" s="30">
        <v>230.2</v>
      </c>
      <c r="H20" s="30">
        <v>35769</v>
      </c>
      <c r="I20" s="30">
        <v>36795.9</v>
      </c>
      <c r="J20" s="30">
        <v>34062.792420000005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111.5</v>
      </c>
      <c r="R20" s="30">
        <v>114.1</v>
      </c>
      <c r="S20" s="30">
        <v>72.496229999999997</v>
      </c>
      <c r="T20" s="30">
        <v>781.6</v>
      </c>
      <c r="U20" s="30">
        <v>781.6</v>
      </c>
      <c r="V20" s="30">
        <v>781.6</v>
      </c>
      <c r="W20" s="30">
        <v>759260.9</v>
      </c>
      <c r="X20" s="30">
        <v>796932.2</v>
      </c>
      <c r="Y20" s="30">
        <v>796922.31599999999</v>
      </c>
      <c r="Z20" s="30">
        <v>24198.799999999999</v>
      </c>
      <c r="AA20" s="30">
        <v>24192</v>
      </c>
      <c r="AB20" s="30">
        <v>24136.16862</v>
      </c>
      <c r="AC20" s="30">
        <v>331.1</v>
      </c>
      <c r="AD20" s="30">
        <v>323</v>
      </c>
      <c r="AE20" s="30">
        <v>276.77537999999998</v>
      </c>
      <c r="AF20" s="30">
        <v>13244.4</v>
      </c>
      <c r="AG20" s="30">
        <v>12918.7</v>
      </c>
      <c r="AH20" s="30">
        <v>11245.727359999999</v>
      </c>
      <c r="AI20" s="30">
        <v>42928.7</v>
      </c>
      <c r="AJ20" s="30">
        <v>46662.2</v>
      </c>
      <c r="AK20" s="30">
        <v>43754.173539999996</v>
      </c>
      <c r="AL20" s="30">
        <v>4550</v>
      </c>
      <c r="AM20" s="30">
        <v>4550</v>
      </c>
      <c r="AN20" s="30">
        <v>4550</v>
      </c>
      <c r="AO20" s="30">
        <v>0</v>
      </c>
      <c r="AP20" s="30">
        <v>0</v>
      </c>
      <c r="AQ20" s="30">
        <v>0</v>
      </c>
      <c r="AR20" s="30">
        <v>1277.9000000000001</v>
      </c>
      <c r="AS20" s="30">
        <v>1307.2</v>
      </c>
      <c r="AT20" s="30">
        <v>1281.59763</v>
      </c>
      <c r="AU20" s="30">
        <v>7171.2</v>
      </c>
      <c r="AV20" s="30">
        <v>5737</v>
      </c>
      <c r="AW20" s="30">
        <v>5568.0092599999998</v>
      </c>
      <c r="AX20" s="30">
        <v>0</v>
      </c>
      <c r="AY20" s="30">
        <v>0</v>
      </c>
      <c r="AZ20" s="30">
        <v>0</v>
      </c>
      <c r="BA20" s="30">
        <v>3105.3</v>
      </c>
      <c r="BB20" s="30">
        <v>3636</v>
      </c>
      <c r="BC20" s="30">
        <v>2829.3170499999997</v>
      </c>
      <c r="BD20" s="30">
        <v>54.7</v>
      </c>
      <c r="BE20" s="30">
        <v>54.7</v>
      </c>
      <c r="BF20" s="30">
        <v>54.7</v>
      </c>
      <c r="BG20" s="30">
        <v>732.7</v>
      </c>
      <c r="BH20" s="30">
        <v>732.7</v>
      </c>
      <c r="BI20" s="30">
        <v>630.39119999999991</v>
      </c>
      <c r="BJ20" s="30">
        <v>340.28</v>
      </c>
      <c r="BK20" s="30">
        <v>298.23099999999999</v>
      </c>
      <c r="BL20" s="30">
        <v>262.05563000000001</v>
      </c>
      <c r="BM20" s="30">
        <v>38091.648999999998</v>
      </c>
      <c r="BN20" s="30">
        <v>38078.945</v>
      </c>
      <c r="BO20" s="30">
        <v>38078.945</v>
      </c>
      <c r="BP20" s="30">
        <v>34.914000000000001</v>
      </c>
      <c r="BQ20" s="30">
        <v>34.914000000000001</v>
      </c>
      <c r="BR20" s="30">
        <v>34.914000000000001</v>
      </c>
      <c r="BS20" s="30">
        <v>8.4198400000000007</v>
      </c>
      <c r="BT20" s="30">
        <v>8.4198400000000007</v>
      </c>
      <c r="BU20" s="30">
        <v>8.4198400000000007</v>
      </c>
      <c r="BV20" s="30">
        <v>6</v>
      </c>
      <c r="BW20" s="30">
        <v>6</v>
      </c>
      <c r="BX20" s="30">
        <v>6</v>
      </c>
      <c r="BY20" s="30">
        <v>1039.2860000000001</v>
      </c>
      <c r="BZ20" s="30">
        <v>1039.2860000000001</v>
      </c>
      <c r="CA20" s="30">
        <v>1039.28594</v>
      </c>
      <c r="CB20" s="30">
        <v>3840.3319999999999</v>
      </c>
      <c r="CC20" s="30">
        <v>3840.3319999999999</v>
      </c>
      <c r="CD20" s="30">
        <v>3840.25027</v>
      </c>
      <c r="CE20" s="30">
        <v>54.6</v>
      </c>
      <c r="CF20" s="30">
        <v>54.6</v>
      </c>
      <c r="CG20" s="30">
        <v>54.6</v>
      </c>
      <c r="CH20" s="30">
        <v>0</v>
      </c>
      <c r="CI20" s="30">
        <v>0</v>
      </c>
      <c r="CJ20" s="30">
        <v>0</v>
      </c>
      <c r="CK20" s="30">
        <v>0</v>
      </c>
      <c r="CL20" s="30">
        <v>0</v>
      </c>
      <c r="CM20" s="30">
        <v>0</v>
      </c>
      <c r="CN20" s="30">
        <v>0</v>
      </c>
      <c r="CO20" s="30">
        <v>0</v>
      </c>
      <c r="CP20" s="30">
        <v>0</v>
      </c>
      <c r="CQ20" s="30">
        <v>1820</v>
      </c>
      <c r="CR20" s="30">
        <v>1820</v>
      </c>
      <c r="CS20" s="30">
        <v>1819.96307</v>
      </c>
    </row>
    <row r="21" spans="1:97" s="7" customFormat="1" x14ac:dyDescent="0.2">
      <c r="A21" s="20" t="s">
        <v>11</v>
      </c>
      <c r="B21" s="31">
        <f t="shared" si="9"/>
        <v>231058.07498</v>
      </c>
      <c r="C21" s="31">
        <f t="shared" si="9"/>
        <v>245108.03247999999</v>
      </c>
      <c r="D21" s="31">
        <f t="shared" si="9"/>
        <v>239384.32834000001</v>
      </c>
      <c r="E21" s="30">
        <v>125.6</v>
      </c>
      <c r="F21" s="30">
        <v>125.6</v>
      </c>
      <c r="G21" s="30">
        <v>125.38263000000001</v>
      </c>
      <c r="H21" s="30">
        <v>22248.3</v>
      </c>
      <c r="I21" s="30">
        <v>21674.1</v>
      </c>
      <c r="J21" s="30">
        <v>19482.15869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23.9</v>
      </c>
      <c r="R21" s="30">
        <v>48.9</v>
      </c>
      <c r="S21" s="30">
        <v>31.38363</v>
      </c>
      <c r="T21" s="30">
        <v>119.6</v>
      </c>
      <c r="U21" s="30">
        <v>119.6</v>
      </c>
      <c r="V21" s="30">
        <v>96.175119999999993</v>
      </c>
      <c r="W21" s="30">
        <v>170519.5</v>
      </c>
      <c r="X21" s="30">
        <v>187373.8</v>
      </c>
      <c r="Y21" s="30">
        <v>187373.8</v>
      </c>
      <c r="Z21" s="30">
        <v>8290.2000000000007</v>
      </c>
      <c r="AA21" s="30">
        <v>6997.7</v>
      </c>
      <c r="AB21" s="30">
        <v>6100</v>
      </c>
      <c r="AC21" s="30">
        <v>75.099999999999994</v>
      </c>
      <c r="AD21" s="30">
        <v>61.4</v>
      </c>
      <c r="AE21" s="30">
        <v>43.70214</v>
      </c>
      <c r="AF21" s="30">
        <v>3753.4</v>
      </c>
      <c r="AG21" s="30">
        <v>3070.1</v>
      </c>
      <c r="AH21" s="30">
        <v>2269.2743</v>
      </c>
      <c r="AI21" s="30">
        <v>9076.7999999999993</v>
      </c>
      <c r="AJ21" s="30">
        <v>8815.4</v>
      </c>
      <c r="AK21" s="30">
        <v>7203.1993499999999</v>
      </c>
      <c r="AL21" s="30">
        <v>910</v>
      </c>
      <c r="AM21" s="30">
        <v>910</v>
      </c>
      <c r="AN21" s="30">
        <v>905.54358999999999</v>
      </c>
      <c r="AO21" s="30">
        <v>0</v>
      </c>
      <c r="AP21" s="30">
        <v>0</v>
      </c>
      <c r="AQ21" s="30">
        <v>0</v>
      </c>
      <c r="AR21" s="30">
        <v>0</v>
      </c>
      <c r="AS21" s="30">
        <v>0</v>
      </c>
      <c r="AT21" s="30">
        <v>0</v>
      </c>
      <c r="AU21" s="30">
        <v>1854.3</v>
      </c>
      <c r="AV21" s="30">
        <v>1854.3</v>
      </c>
      <c r="AW21" s="30">
        <v>1780.26</v>
      </c>
      <c r="AX21" s="30">
        <v>0</v>
      </c>
      <c r="AY21" s="30">
        <v>0</v>
      </c>
      <c r="AZ21" s="30">
        <v>0</v>
      </c>
      <c r="BA21" s="30">
        <v>873.7</v>
      </c>
      <c r="BB21" s="30">
        <v>995.8</v>
      </c>
      <c r="BC21" s="30">
        <v>935.60262</v>
      </c>
      <c r="BD21" s="30">
        <v>9</v>
      </c>
      <c r="BE21" s="30">
        <v>9</v>
      </c>
      <c r="BF21" s="30">
        <v>9</v>
      </c>
      <c r="BG21" s="30">
        <v>0</v>
      </c>
      <c r="BH21" s="30">
        <v>0</v>
      </c>
      <c r="BI21" s="30">
        <v>0</v>
      </c>
      <c r="BJ21" s="30">
        <v>4.3695000000000004</v>
      </c>
      <c r="BK21" s="30">
        <v>1.0029999999999999</v>
      </c>
      <c r="BL21" s="30">
        <v>0</v>
      </c>
      <c r="BM21" s="30">
        <v>10290.949000000001</v>
      </c>
      <c r="BN21" s="30">
        <v>10196.949000000001</v>
      </c>
      <c r="BO21" s="30">
        <v>10196.949000000001</v>
      </c>
      <c r="BP21" s="30">
        <v>7.5309999999999997</v>
      </c>
      <c r="BQ21" s="30">
        <v>7.5309999999999997</v>
      </c>
      <c r="BR21" s="30">
        <v>7.5309999999999997</v>
      </c>
      <c r="BS21" s="30">
        <v>2.1964800000000002</v>
      </c>
      <c r="BT21" s="30">
        <v>2.1964800000000002</v>
      </c>
      <c r="BU21" s="30">
        <v>1.575</v>
      </c>
      <c r="BV21" s="30">
        <v>6</v>
      </c>
      <c r="BW21" s="30">
        <v>6</v>
      </c>
      <c r="BX21" s="30">
        <v>2.9794</v>
      </c>
      <c r="BY21" s="30">
        <v>220.67</v>
      </c>
      <c r="BZ21" s="30">
        <v>220.67</v>
      </c>
      <c r="CA21" s="30">
        <v>220.67</v>
      </c>
      <c r="CB21" s="30">
        <v>1700.559</v>
      </c>
      <c r="CC21" s="30">
        <v>1700.559</v>
      </c>
      <c r="CD21" s="30">
        <v>1700.559</v>
      </c>
      <c r="CE21" s="30">
        <v>36.4</v>
      </c>
      <c r="CF21" s="30">
        <v>7.4240000000000004</v>
      </c>
      <c r="CG21" s="30">
        <v>7.4240000000000004</v>
      </c>
      <c r="CH21" s="30">
        <v>0</v>
      </c>
      <c r="CI21" s="30">
        <v>0</v>
      </c>
      <c r="CJ21" s="30">
        <v>0</v>
      </c>
      <c r="CK21" s="30">
        <v>0</v>
      </c>
      <c r="CL21" s="30">
        <v>0</v>
      </c>
      <c r="CM21" s="30">
        <v>0</v>
      </c>
      <c r="CN21" s="30">
        <v>0</v>
      </c>
      <c r="CO21" s="30">
        <v>0</v>
      </c>
      <c r="CP21" s="30">
        <v>0</v>
      </c>
      <c r="CQ21" s="30">
        <v>910</v>
      </c>
      <c r="CR21" s="30">
        <v>910</v>
      </c>
      <c r="CS21" s="30">
        <v>891.15886999999998</v>
      </c>
    </row>
    <row r="22" spans="1:97" s="7" customFormat="1" x14ac:dyDescent="0.2">
      <c r="A22" s="20" t="s">
        <v>1</v>
      </c>
      <c r="B22" s="31">
        <f t="shared" si="9"/>
        <v>721397.35459999996</v>
      </c>
      <c r="C22" s="31">
        <f t="shared" si="9"/>
        <v>737149.48459999997</v>
      </c>
      <c r="D22" s="31">
        <f t="shared" si="9"/>
        <v>731143.91210999992</v>
      </c>
      <c r="E22" s="30">
        <v>162.9</v>
      </c>
      <c r="F22" s="30">
        <v>162.9</v>
      </c>
      <c r="G22" s="30">
        <v>162.9</v>
      </c>
      <c r="H22" s="30">
        <v>24131.599999999999</v>
      </c>
      <c r="I22" s="30">
        <v>20560.2</v>
      </c>
      <c r="J22" s="30">
        <v>19160.86664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31.9</v>
      </c>
      <c r="R22" s="30">
        <v>48.9</v>
      </c>
      <c r="S22" s="30">
        <v>0</v>
      </c>
      <c r="T22" s="30">
        <v>315.7</v>
      </c>
      <c r="U22" s="30">
        <v>315.7</v>
      </c>
      <c r="V22" s="30">
        <v>315.7</v>
      </c>
      <c r="W22" s="30">
        <v>596498.1</v>
      </c>
      <c r="X22" s="30">
        <v>620174.1</v>
      </c>
      <c r="Y22" s="30">
        <v>619873.25</v>
      </c>
      <c r="Z22" s="30">
        <v>11533.3</v>
      </c>
      <c r="AA22" s="30">
        <v>11403.7</v>
      </c>
      <c r="AB22" s="30">
        <v>11403.7</v>
      </c>
      <c r="AC22" s="30">
        <v>355</v>
      </c>
      <c r="AD22" s="30">
        <v>322</v>
      </c>
      <c r="AE22" s="30">
        <v>243.81801000000002</v>
      </c>
      <c r="AF22" s="30">
        <v>14201</v>
      </c>
      <c r="AG22" s="30">
        <v>12879.4</v>
      </c>
      <c r="AH22" s="30">
        <v>9796.1830500000015</v>
      </c>
      <c r="AI22" s="30">
        <v>26608.7</v>
      </c>
      <c r="AJ22" s="30">
        <v>23717.9</v>
      </c>
      <c r="AK22" s="30">
        <v>23656.211050000002</v>
      </c>
      <c r="AL22" s="30">
        <v>4550</v>
      </c>
      <c r="AM22" s="30">
        <v>4550</v>
      </c>
      <c r="AN22" s="30">
        <v>4523.5550800000001</v>
      </c>
      <c r="AO22" s="30">
        <v>0</v>
      </c>
      <c r="AP22" s="30">
        <v>0</v>
      </c>
      <c r="AQ22" s="30">
        <v>0</v>
      </c>
      <c r="AR22" s="30">
        <v>118</v>
      </c>
      <c r="AS22" s="30">
        <v>84.5</v>
      </c>
      <c r="AT22" s="30">
        <v>80.804469999999995</v>
      </c>
      <c r="AU22" s="30">
        <v>933.9</v>
      </c>
      <c r="AV22" s="30">
        <v>933.9</v>
      </c>
      <c r="AW22" s="30">
        <v>244.17529000000002</v>
      </c>
      <c r="AX22" s="30">
        <v>0</v>
      </c>
      <c r="AY22" s="30">
        <v>0</v>
      </c>
      <c r="AZ22" s="30">
        <v>0</v>
      </c>
      <c r="BA22" s="30">
        <v>1070.5999999999999</v>
      </c>
      <c r="BB22" s="30">
        <v>971.9</v>
      </c>
      <c r="BC22" s="30">
        <v>968.08159000000001</v>
      </c>
      <c r="BD22" s="30">
        <v>19.7</v>
      </c>
      <c r="BE22" s="30">
        <v>19.7</v>
      </c>
      <c r="BF22" s="30">
        <v>19.7</v>
      </c>
      <c r="BG22" s="30">
        <v>0</v>
      </c>
      <c r="BH22" s="30">
        <v>0</v>
      </c>
      <c r="BI22" s="30">
        <v>0</v>
      </c>
      <c r="BJ22" s="30">
        <v>0</v>
      </c>
      <c r="BK22" s="30">
        <v>137.72999999999999</v>
      </c>
      <c r="BL22" s="30">
        <v>0</v>
      </c>
      <c r="BM22" s="30">
        <v>34707.427000000003</v>
      </c>
      <c r="BN22" s="30">
        <v>34707.427000000003</v>
      </c>
      <c r="BO22" s="30">
        <v>34707.427000000003</v>
      </c>
      <c r="BP22" s="30">
        <v>28.751999999999999</v>
      </c>
      <c r="BQ22" s="30">
        <v>28.751999999999999</v>
      </c>
      <c r="BR22" s="30">
        <v>28.751999999999999</v>
      </c>
      <c r="BS22" s="30">
        <v>7.3216000000000001</v>
      </c>
      <c r="BT22" s="30">
        <v>7.3216000000000001</v>
      </c>
      <c r="BU22" s="30">
        <v>0</v>
      </c>
      <c r="BV22" s="30">
        <v>6</v>
      </c>
      <c r="BW22" s="30">
        <v>6</v>
      </c>
      <c r="BX22" s="30">
        <v>6</v>
      </c>
      <c r="BY22" s="30">
        <v>701.16200000000003</v>
      </c>
      <c r="BZ22" s="30">
        <v>701.16200000000003</v>
      </c>
      <c r="CA22" s="30">
        <v>697.18356000000006</v>
      </c>
      <c r="CB22" s="30">
        <v>3414.2919999999999</v>
      </c>
      <c r="CC22" s="30">
        <v>3414.2919999999999</v>
      </c>
      <c r="CD22" s="30">
        <v>3323.0344300000002</v>
      </c>
      <c r="CE22" s="30">
        <v>91</v>
      </c>
      <c r="CF22" s="30">
        <v>91</v>
      </c>
      <c r="CG22" s="30">
        <v>27.299619999999997</v>
      </c>
      <c r="CH22" s="30">
        <v>0</v>
      </c>
      <c r="CI22" s="30">
        <v>0</v>
      </c>
      <c r="CJ22" s="30">
        <v>0</v>
      </c>
      <c r="CK22" s="30">
        <v>0</v>
      </c>
      <c r="CL22" s="30">
        <v>0</v>
      </c>
      <c r="CM22" s="30">
        <v>0</v>
      </c>
      <c r="CN22" s="30">
        <v>0</v>
      </c>
      <c r="CO22" s="30">
        <v>0</v>
      </c>
      <c r="CP22" s="30">
        <v>0</v>
      </c>
      <c r="CQ22" s="30">
        <v>1911</v>
      </c>
      <c r="CR22" s="30">
        <v>1911</v>
      </c>
      <c r="CS22" s="30">
        <v>1905.2703200000001</v>
      </c>
    </row>
    <row r="23" spans="1:97" s="7" customFormat="1" x14ac:dyDescent="0.2">
      <c r="A23" s="20" t="s">
        <v>9</v>
      </c>
      <c r="B23" s="31">
        <f t="shared" si="9"/>
        <v>141388.79539999997</v>
      </c>
      <c r="C23" s="31">
        <f t="shared" si="9"/>
        <v>149641.38639999999</v>
      </c>
      <c r="D23" s="31">
        <f t="shared" si="9"/>
        <v>148217.19668999998</v>
      </c>
      <c r="E23" s="30">
        <v>69.2</v>
      </c>
      <c r="F23" s="30">
        <v>69.2</v>
      </c>
      <c r="G23" s="30">
        <v>69.2</v>
      </c>
      <c r="H23" s="30">
        <v>11351.8</v>
      </c>
      <c r="I23" s="30">
        <v>10108.9</v>
      </c>
      <c r="J23" s="30">
        <v>9817.4543599999997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23.9</v>
      </c>
      <c r="R23" s="30">
        <v>24.5</v>
      </c>
      <c r="S23" s="30">
        <v>0</v>
      </c>
      <c r="T23" s="30">
        <v>75.900000000000006</v>
      </c>
      <c r="U23" s="30">
        <v>75.900000000000006</v>
      </c>
      <c r="V23" s="30">
        <v>75.900000000000006</v>
      </c>
      <c r="W23" s="30">
        <v>100569.1</v>
      </c>
      <c r="X23" s="30">
        <v>110481.2</v>
      </c>
      <c r="Y23" s="30">
        <v>110481.2</v>
      </c>
      <c r="Z23" s="30">
        <v>5695</v>
      </c>
      <c r="AA23" s="30">
        <v>4978.8999999999996</v>
      </c>
      <c r="AB23" s="30">
        <v>4978.8999999999996</v>
      </c>
      <c r="AC23" s="30">
        <v>61.4</v>
      </c>
      <c r="AD23" s="30">
        <v>61.4</v>
      </c>
      <c r="AE23" s="30">
        <v>25.265849999999997</v>
      </c>
      <c r="AF23" s="30">
        <v>2048</v>
      </c>
      <c r="AG23" s="30">
        <v>2048</v>
      </c>
      <c r="AH23" s="30">
        <v>1053.3122800000001</v>
      </c>
      <c r="AI23" s="30">
        <v>12500.2</v>
      </c>
      <c r="AJ23" s="30">
        <v>12783.1</v>
      </c>
      <c r="AK23" s="30">
        <v>12783.1</v>
      </c>
      <c r="AL23" s="30">
        <v>910</v>
      </c>
      <c r="AM23" s="30">
        <v>910</v>
      </c>
      <c r="AN23" s="30">
        <v>910</v>
      </c>
      <c r="AO23" s="30">
        <v>0</v>
      </c>
      <c r="AP23" s="30">
        <v>0</v>
      </c>
      <c r="AQ23" s="30">
        <v>0</v>
      </c>
      <c r="AR23" s="30">
        <v>294.89999999999998</v>
      </c>
      <c r="AS23" s="30">
        <v>301.7</v>
      </c>
      <c r="AT23" s="30">
        <v>265.90520000000004</v>
      </c>
      <c r="AU23" s="30">
        <v>0</v>
      </c>
      <c r="AV23" s="30">
        <v>0</v>
      </c>
      <c r="AW23" s="30">
        <v>0</v>
      </c>
      <c r="AX23" s="30">
        <v>0</v>
      </c>
      <c r="AY23" s="30">
        <v>0</v>
      </c>
      <c r="AZ23" s="30">
        <v>0</v>
      </c>
      <c r="BA23" s="30">
        <v>133.6</v>
      </c>
      <c r="BB23" s="30">
        <v>147.19999999999999</v>
      </c>
      <c r="BC23" s="30">
        <v>107.494</v>
      </c>
      <c r="BD23" s="30">
        <v>4.5</v>
      </c>
      <c r="BE23" s="30">
        <v>4.5</v>
      </c>
      <c r="BF23" s="30">
        <v>4.5</v>
      </c>
      <c r="BG23" s="30">
        <v>0</v>
      </c>
      <c r="BH23" s="30">
        <v>0</v>
      </c>
      <c r="BI23" s="30">
        <v>0</v>
      </c>
      <c r="BJ23" s="30">
        <v>6.33</v>
      </c>
      <c r="BK23" s="30">
        <v>1.921</v>
      </c>
      <c r="BL23" s="30">
        <v>0</v>
      </c>
      <c r="BM23" s="30">
        <v>4881.0529999999999</v>
      </c>
      <c r="BN23" s="30">
        <v>4881.0529999999999</v>
      </c>
      <c r="BO23" s="30">
        <v>4881.0529999999999</v>
      </c>
      <c r="BP23" s="30">
        <v>4.1079999999999997</v>
      </c>
      <c r="BQ23" s="30">
        <v>4.1079999999999997</v>
      </c>
      <c r="BR23" s="30">
        <v>4.1079999999999997</v>
      </c>
      <c r="BS23" s="30">
        <v>1.8304</v>
      </c>
      <c r="BT23" s="30">
        <v>1.8304</v>
      </c>
      <c r="BU23" s="30">
        <v>1.83</v>
      </c>
      <c r="BV23" s="30">
        <v>6</v>
      </c>
      <c r="BW23" s="30">
        <v>6</v>
      </c>
      <c r="BX23" s="30">
        <v>6</v>
      </c>
      <c r="BY23" s="30">
        <v>199.315</v>
      </c>
      <c r="BZ23" s="30">
        <v>199.315</v>
      </c>
      <c r="CA23" s="30">
        <v>199.315</v>
      </c>
      <c r="CB23" s="30">
        <v>1606.259</v>
      </c>
      <c r="CC23" s="30">
        <v>1606.259</v>
      </c>
      <c r="CD23" s="30">
        <v>1606.259</v>
      </c>
      <c r="CE23" s="30">
        <v>36.4</v>
      </c>
      <c r="CF23" s="30">
        <v>36.4</v>
      </c>
      <c r="CG23" s="30">
        <v>36.4</v>
      </c>
      <c r="CH23" s="30">
        <v>0</v>
      </c>
      <c r="CI23" s="30">
        <v>0</v>
      </c>
      <c r="CJ23" s="30">
        <v>0</v>
      </c>
      <c r="CK23" s="30">
        <v>0</v>
      </c>
      <c r="CL23" s="30">
        <v>0</v>
      </c>
      <c r="CM23" s="30">
        <v>0</v>
      </c>
      <c r="CN23" s="30">
        <v>0</v>
      </c>
      <c r="CO23" s="30">
        <v>0</v>
      </c>
      <c r="CP23" s="30">
        <v>0</v>
      </c>
      <c r="CQ23" s="30">
        <v>910</v>
      </c>
      <c r="CR23" s="30">
        <v>910</v>
      </c>
      <c r="CS23" s="30">
        <v>910</v>
      </c>
    </row>
    <row r="24" spans="1:97" s="26" customFormat="1" x14ac:dyDescent="0.2">
      <c r="A24" s="23" t="s">
        <v>36</v>
      </c>
      <c r="B24" s="29">
        <f t="shared" ref="B24:AG24" si="10">SUM(B25:B47)</f>
        <v>21274.187999999998</v>
      </c>
      <c r="C24" s="29">
        <f t="shared" si="10"/>
        <v>21322.958000000002</v>
      </c>
      <c r="D24" s="29">
        <f t="shared" si="10"/>
        <v>15532.329969999997</v>
      </c>
      <c r="E24" s="29">
        <f t="shared" si="10"/>
        <v>0</v>
      </c>
      <c r="F24" s="29">
        <f t="shared" si="10"/>
        <v>0</v>
      </c>
      <c r="G24" s="29">
        <f t="shared" si="10"/>
        <v>0</v>
      </c>
      <c r="H24" s="29">
        <f t="shared" si="10"/>
        <v>0</v>
      </c>
      <c r="I24" s="29">
        <f t="shared" si="10"/>
        <v>0</v>
      </c>
      <c r="J24" s="29">
        <f t="shared" si="10"/>
        <v>0</v>
      </c>
      <c r="K24" s="29">
        <f t="shared" si="10"/>
        <v>0</v>
      </c>
      <c r="L24" s="29">
        <f t="shared" si="10"/>
        <v>0</v>
      </c>
      <c r="M24" s="29">
        <f t="shared" si="10"/>
        <v>0</v>
      </c>
      <c r="N24" s="29">
        <f t="shared" si="10"/>
        <v>0</v>
      </c>
      <c r="O24" s="29">
        <f t="shared" si="10"/>
        <v>0</v>
      </c>
      <c r="P24" s="29">
        <f t="shared" si="10"/>
        <v>0</v>
      </c>
      <c r="Q24" s="29">
        <f t="shared" si="10"/>
        <v>0</v>
      </c>
      <c r="R24" s="29">
        <f t="shared" si="10"/>
        <v>0</v>
      </c>
      <c r="S24" s="29">
        <f t="shared" si="10"/>
        <v>0</v>
      </c>
      <c r="T24" s="29">
        <f t="shared" si="10"/>
        <v>0</v>
      </c>
      <c r="U24" s="29">
        <f t="shared" si="10"/>
        <v>0</v>
      </c>
      <c r="V24" s="29">
        <f t="shared" si="10"/>
        <v>0</v>
      </c>
      <c r="W24" s="29">
        <f t="shared" si="10"/>
        <v>0</v>
      </c>
      <c r="X24" s="29">
        <f t="shared" si="10"/>
        <v>0</v>
      </c>
      <c r="Y24" s="29">
        <f t="shared" si="10"/>
        <v>0</v>
      </c>
      <c r="Z24" s="29">
        <f t="shared" si="10"/>
        <v>0</v>
      </c>
      <c r="AA24" s="29">
        <f t="shared" si="10"/>
        <v>0</v>
      </c>
      <c r="AB24" s="29">
        <f t="shared" si="10"/>
        <v>0</v>
      </c>
      <c r="AC24" s="29">
        <f t="shared" si="10"/>
        <v>0</v>
      </c>
      <c r="AD24" s="29">
        <f t="shared" si="10"/>
        <v>0</v>
      </c>
      <c r="AE24" s="29">
        <f t="shared" si="10"/>
        <v>0</v>
      </c>
      <c r="AF24" s="29">
        <f t="shared" si="10"/>
        <v>0</v>
      </c>
      <c r="AG24" s="29">
        <f t="shared" si="10"/>
        <v>0</v>
      </c>
      <c r="AH24" s="29">
        <f t="shared" ref="AH24:BM24" si="11">SUM(AH25:AH47)</f>
        <v>0</v>
      </c>
      <c r="AI24" s="29">
        <f t="shared" si="11"/>
        <v>0</v>
      </c>
      <c r="AJ24" s="29">
        <f t="shared" si="11"/>
        <v>0</v>
      </c>
      <c r="AK24" s="29">
        <f t="shared" si="11"/>
        <v>0</v>
      </c>
      <c r="AL24" s="29">
        <f t="shared" si="11"/>
        <v>0</v>
      </c>
      <c r="AM24" s="29">
        <f t="shared" si="11"/>
        <v>0</v>
      </c>
      <c r="AN24" s="29">
        <f t="shared" si="11"/>
        <v>0</v>
      </c>
      <c r="AO24" s="29">
        <f t="shared" si="11"/>
        <v>0</v>
      </c>
      <c r="AP24" s="29">
        <f t="shared" si="11"/>
        <v>0</v>
      </c>
      <c r="AQ24" s="29">
        <f t="shared" si="11"/>
        <v>0</v>
      </c>
      <c r="AR24" s="29">
        <f t="shared" si="11"/>
        <v>0</v>
      </c>
      <c r="AS24" s="29">
        <f t="shared" si="11"/>
        <v>0</v>
      </c>
      <c r="AT24" s="29">
        <f t="shared" si="11"/>
        <v>0</v>
      </c>
      <c r="AU24" s="29">
        <f t="shared" si="11"/>
        <v>0</v>
      </c>
      <c r="AV24" s="29">
        <f t="shared" si="11"/>
        <v>0</v>
      </c>
      <c r="AW24" s="29">
        <f t="shared" si="11"/>
        <v>0</v>
      </c>
      <c r="AX24" s="29">
        <f t="shared" si="11"/>
        <v>0</v>
      </c>
      <c r="AY24" s="29">
        <f t="shared" si="11"/>
        <v>0</v>
      </c>
      <c r="AZ24" s="29">
        <f t="shared" si="11"/>
        <v>0</v>
      </c>
      <c r="BA24" s="29">
        <f t="shared" si="11"/>
        <v>0</v>
      </c>
      <c r="BB24" s="29">
        <f t="shared" si="11"/>
        <v>0</v>
      </c>
      <c r="BC24" s="29">
        <f t="shared" si="11"/>
        <v>0</v>
      </c>
      <c r="BD24" s="29">
        <f t="shared" si="11"/>
        <v>0</v>
      </c>
      <c r="BE24" s="29">
        <f t="shared" si="11"/>
        <v>0</v>
      </c>
      <c r="BF24" s="29">
        <f t="shared" si="11"/>
        <v>0</v>
      </c>
      <c r="BG24" s="29">
        <f t="shared" si="11"/>
        <v>0</v>
      </c>
      <c r="BH24" s="29">
        <f t="shared" si="11"/>
        <v>0</v>
      </c>
      <c r="BI24" s="29">
        <f t="shared" si="11"/>
        <v>0</v>
      </c>
      <c r="BJ24" s="29">
        <f t="shared" si="11"/>
        <v>0</v>
      </c>
      <c r="BK24" s="29">
        <f t="shared" si="11"/>
        <v>0</v>
      </c>
      <c r="BL24" s="29">
        <f t="shared" si="11"/>
        <v>0</v>
      </c>
      <c r="BM24" s="29">
        <f t="shared" si="11"/>
        <v>0</v>
      </c>
      <c r="BN24" s="29">
        <f t="shared" ref="BN24:CS24" si="12">SUM(BN25:BN47)</f>
        <v>0</v>
      </c>
      <c r="BO24" s="29">
        <f t="shared" si="12"/>
        <v>0</v>
      </c>
      <c r="BP24" s="29">
        <f t="shared" si="12"/>
        <v>0</v>
      </c>
      <c r="BQ24" s="29">
        <f t="shared" si="12"/>
        <v>0</v>
      </c>
      <c r="BR24" s="29">
        <f t="shared" si="12"/>
        <v>0</v>
      </c>
      <c r="BS24" s="29">
        <f t="shared" si="12"/>
        <v>0</v>
      </c>
      <c r="BT24" s="29">
        <f t="shared" si="12"/>
        <v>0</v>
      </c>
      <c r="BU24" s="29">
        <f t="shared" si="12"/>
        <v>0</v>
      </c>
      <c r="BV24" s="29">
        <f t="shared" si="12"/>
        <v>92</v>
      </c>
      <c r="BW24" s="29">
        <f t="shared" si="12"/>
        <v>92</v>
      </c>
      <c r="BX24" s="29">
        <f t="shared" si="12"/>
        <v>59.950519999999997</v>
      </c>
      <c r="BY24" s="29">
        <f t="shared" si="12"/>
        <v>0</v>
      </c>
      <c r="BZ24" s="29">
        <f t="shared" si="12"/>
        <v>0</v>
      </c>
      <c r="CA24" s="29">
        <f t="shared" si="12"/>
        <v>0</v>
      </c>
      <c r="CB24" s="29">
        <f t="shared" si="12"/>
        <v>0</v>
      </c>
      <c r="CC24" s="29">
        <f t="shared" si="12"/>
        <v>0</v>
      </c>
      <c r="CD24" s="29">
        <f t="shared" si="12"/>
        <v>0</v>
      </c>
      <c r="CE24" s="29">
        <f t="shared" si="12"/>
        <v>291.20000000000005</v>
      </c>
      <c r="CF24" s="29">
        <f t="shared" si="12"/>
        <v>209.3</v>
      </c>
      <c r="CG24" s="29">
        <f t="shared" si="12"/>
        <v>63.7</v>
      </c>
      <c r="CH24" s="29">
        <f t="shared" si="12"/>
        <v>13182.407999999999</v>
      </c>
      <c r="CI24" s="29">
        <f t="shared" si="12"/>
        <v>13131.177999999998</v>
      </c>
      <c r="CJ24" s="29">
        <f t="shared" si="12"/>
        <v>7667.8370000000004</v>
      </c>
      <c r="CK24" s="29">
        <f t="shared" si="12"/>
        <v>420.17999999999984</v>
      </c>
      <c r="CL24" s="29">
        <f t="shared" si="12"/>
        <v>420.17999999999984</v>
      </c>
      <c r="CM24" s="29">
        <f t="shared" si="12"/>
        <v>270.55162999999993</v>
      </c>
      <c r="CN24" s="29">
        <f t="shared" si="12"/>
        <v>7288.3999999999987</v>
      </c>
      <c r="CO24" s="29">
        <f t="shared" si="12"/>
        <v>7470.2999999999993</v>
      </c>
      <c r="CP24" s="29">
        <f t="shared" si="12"/>
        <v>7470.2908199999993</v>
      </c>
      <c r="CQ24" s="29">
        <f t="shared" si="12"/>
        <v>0</v>
      </c>
      <c r="CR24" s="29">
        <f t="shared" si="12"/>
        <v>0</v>
      </c>
      <c r="CS24" s="29">
        <f t="shared" si="12"/>
        <v>0</v>
      </c>
    </row>
    <row r="25" spans="1:97" s="7" customFormat="1" x14ac:dyDescent="0.2">
      <c r="A25" s="20" t="s">
        <v>13</v>
      </c>
      <c r="B25" s="31">
        <f t="shared" ref="B25:B48" si="13">E25+H25+K25+N25+Q25+T25+W25+Z25+AC25+AF25+AI25+AL25+AO25+AR25+AU25+AX25+BA25+BD25+BG25+BJ25+BM25+BP25+BS25+BV25+BY25+CB25+CE25+CH25+CK25+CN25+CQ25</f>
        <v>2629.3199999999997</v>
      </c>
      <c r="C25" s="31">
        <f t="shared" ref="C25:C48" si="14">F25+I25+L25+O25+R25+U25+X25+AA25+AD25+AG25+AJ25+AM25+AP25+AS25+AV25+AY25+BB25+BE25+BH25+BK25+BN25+BQ25+BT25+BW25+BZ25+CC25+CF25+CI25+CL25+CO25+CR25</f>
        <v>2070.0284999999999</v>
      </c>
      <c r="D25" s="31">
        <f t="shared" ref="D25:D48" si="15">G25+J25+M25+P25+S25+V25+Y25+AB25+AE25+AH25+AK25+AN25+AQ25+AT25+AW25+AZ25+BC25+BF25+BI25+BL25+BO25+BR25+BU25+BX25+CA25+CD25+CG25+CJ25+CM25+CP25+CS25</f>
        <v>1106.6600000000001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0">
        <v>0</v>
      </c>
      <c r="AN25" s="30">
        <v>0</v>
      </c>
      <c r="AO25" s="30">
        <v>0</v>
      </c>
      <c r="AP25" s="30">
        <v>0</v>
      </c>
      <c r="AQ25" s="30">
        <v>0</v>
      </c>
      <c r="AR25" s="30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0">
        <v>0</v>
      </c>
      <c r="BA25" s="30">
        <v>0</v>
      </c>
      <c r="BB25" s="30">
        <v>0</v>
      </c>
      <c r="BC25" s="30">
        <v>0</v>
      </c>
      <c r="BD25" s="30">
        <v>0</v>
      </c>
      <c r="BE25" s="30">
        <v>0</v>
      </c>
      <c r="BF25" s="30">
        <v>0</v>
      </c>
      <c r="BG25" s="30">
        <v>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0">
        <v>0</v>
      </c>
      <c r="BN25" s="30">
        <v>0</v>
      </c>
      <c r="BO25" s="30">
        <v>0</v>
      </c>
      <c r="BP25" s="30">
        <v>0</v>
      </c>
      <c r="BQ25" s="30">
        <v>0</v>
      </c>
      <c r="BR25" s="30">
        <v>0</v>
      </c>
      <c r="BS25" s="30">
        <v>0</v>
      </c>
      <c r="BT25" s="30">
        <v>0</v>
      </c>
      <c r="BU25" s="30">
        <v>0</v>
      </c>
      <c r="BV25" s="30">
        <v>4</v>
      </c>
      <c r="BW25" s="30">
        <v>4</v>
      </c>
      <c r="BX25" s="30">
        <v>4</v>
      </c>
      <c r="BY25" s="30">
        <v>0</v>
      </c>
      <c r="BZ25" s="30">
        <v>0</v>
      </c>
      <c r="CA25" s="30">
        <v>0</v>
      </c>
      <c r="CB25" s="30">
        <v>0</v>
      </c>
      <c r="CC25" s="30">
        <v>0</v>
      </c>
      <c r="CD25" s="30">
        <v>0</v>
      </c>
      <c r="CE25" s="30">
        <v>81.900000000000006</v>
      </c>
      <c r="CF25" s="30">
        <v>0</v>
      </c>
      <c r="CG25" s="30">
        <v>0</v>
      </c>
      <c r="CH25" s="30">
        <v>2525.2199999999998</v>
      </c>
      <c r="CI25" s="30">
        <v>2047.8285000000001</v>
      </c>
      <c r="CJ25" s="30">
        <v>1084.46</v>
      </c>
      <c r="CK25" s="30">
        <v>18.2</v>
      </c>
      <c r="CL25" s="30">
        <v>18.2</v>
      </c>
      <c r="CM25" s="30">
        <v>18.2</v>
      </c>
      <c r="CN25" s="30">
        <v>0</v>
      </c>
      <c r="CO25" s="30">
        <v>0</v>
      </c>
      <c r="CP25" s="30">
        <v>0</v>
      </c>
      <c r="CQ25" s="30">
        <v>0</v>
      </c>
      <c r="CR25" s="30">
        <v>0</v>
      </c>
      <c r="CS25" s="30">
        <v>0</v>
      </c>
    </row>
    <row r="26" spans="1:97" s="7" customFormat="1" x14ac:dyDescent="0.2">
      <c r="A26" s="20" t="s">
        <v>154</v>
      </c>
      <c r="B26" s="31">
        <f t="shared" si="13"/>
        <v>1139.0100000000002</v>
      </c>
      <c r="C26" s="31">
        <f t="shared" si="14"/>
        <v>1143.3390000000002</v>
      </c>
      <c r="D26" s="31">
        <f t="shared" si="15"/>
        <v>837.3599999999999</v>
      </c>
      <c r="E26" s="30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0">
        <v>0</v>
      </c>
      <c r="N26" s="30">
        <v>0</v>
      </c>
      <c r="O26" s="30">
        <v>0</v>
      </c>
      <c r="P26" s="30">
        <v>0</v>
      </c>
      <c r="Q26" s="30">
        <v>0</v>
      </c>
      <c r="R26" s="30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0">
        <v>0</v>
      </c>
      <c r="AA26" s="30">
        <v>0</v>
      </c>
      <c r="AB26" s="30">
        <v>0</v>
      </c>
      <c r="AC26" s="30">
        <v>0</v>
      </c>
      <c r="AD26" s="30">
        <v>0</v>
      </c>
      <c r="AE26" s="30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0">
        <v>0</v>
      </c>
      <c r="AN26" s="30">
        <v>0</v>
      </c>
      <c r="AO26" s="30">
        <v>0</v>
      </c>
      <c r="AP26" s="30">
        <v>0</v>
      </c>
      <c r="AQ26" s="30">
        <v>0</v>
      </c>
      <c r="AR26" s="30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30">
        <v>0</v>
      </c>
      <c r="AZ26" s="30">
        <v>0</v>
      </c>
      <c r="BA26" s="30">
        <v>0</v>
      </c>
      <c r="BB26" s="30">
        <v>0</v>
      </c>
      <c r="BC26" s="30">
        <v>0</v>
      </c>
      <c r="BD26" s="30">
        <v>0</v>
      </c>
      <c r="BE26" s="30">
        <v>0</v>
      </c>
      <c r="BF26" s="30">
        <v>0</v>
      </c>
      <c r="BG26" s="30">
        <v>0</v>
      </c>
      <c r="BH26" s="30">
        <v>0</v>
      </c>
      <c r="BI26" s="30">
        <v>0</v>
      </c>
      <c r="BJ26" s="30">
        <v>0</v>
      </c>
      <c r="BK26" s="30">
        <v>0</v>
      </c>
      <c r="BL26" s="30">
        <v>0</v>
      </c>
      <c r="BM26" s="30">
        <v>0</v>
      </c>
      <c r="BN26" s="30">
        <v>0</v>
      </c>
      <c r="BO26" s="30">
        <v>0</v>
      </c>
      <c r="BP26" s="30">
        <v>0</v>
      </c>
      <c r="BQ26" s="30">
        <v>0</v>
      </c>
      <c r="BR26" s="30">
        <v>0</v>
      </c>
      <c r="BS26" s="30">
        <v>0</v>
      </c>
      <c r="BT26" s="30">
        <v>0</v>
      </c>
      <c r="BU26" s="30">
        <v>0</v>
      </c>
      <c r="BV26" s="30">
        <v>4</v>
      </c>
      <c r="BW26" s="30">
        <v>4</v>
      </c>
      <c r="BX26" s="30">
        <v>4</v>
      </c>
      <c r="BY26" s="30">
        <v>0</v>
      </c>
      <c r="BZ26" s="30">
        <v>0</v>
      </c>
      <c r="CA26" s="30">
        <v>0</v>
      </c>
      <c r="CB26" s="30">
        <v>0</v>
      </c>
      <c r="CC26" s="30">
        <v>0</v>
      </c>
      <c r="CD26" s="30">
        <v>0</v>
      </c>
      <c r="CE26" s="30">
        <v>63.7</v>
      </c>
      <c r="CF26" s="30">
        <v>63.7</v>
      </c>
      <c r="CG26" s="30">
        <v>63.7</v>
      </c>
      <c r="CH26" s="30">
        <v>651.51</v>
      </c>
      <c r="CI26" s="30">
        <v>653.23900000000003</v>
      </c>
      <c r="CJ26" s="30">
        <v>347.26</v>
      </c>
      <c r="CK26" s="30">
        <v>18.2</v>
      </c>
      <c r="CL26" s="30">
        <v>18.2</v>
      </c>
      <c r="CM26" s="30">
        <v>18.2</v>
      </c>
      <c r="CN26" s="30">
        <v>401.6</v>
      </c>
      <c r="CO26" s="30">
        <v>404.2</v>
      </c>
      <c r="CP26" s="30">
        <v>404.2</v>
      </c>
      <c r="CQ26" s="30">
        <v>0</v>
      </c>
      <c r="CR26" s="30">
        <v>0</v>
      </c>
      <c r="CS26" s="30">
        <v>0</v>
      </c>
    </row>
    <row r="27" spans="1:97" s="7" customFormat="1" x14ac:dyDescent="0.2">
      <c r="A27" s="20" t="s">
        <v>155</v>
      </c>
      <c r="B27" s="31">
        <f t="shared" si="13"/>
        <v>1162.6100000000001</v>
      </c>
      <c r="C27" s="31">
        <f t="shared" si="14"/>
        <v>1168.8790000000001</v>
      </c>
      <c r="D27" s="31">
        <f t="shared" si="15"/>
        <v>835.62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0">
        <v>0</v>
      </c>
      <c r="AM27" s="30">
        <v>0</v>
      </c>
      <c r="AN27" s="30">
        <v>0</v>
      </c>
      <c r="AO27" s="30">
        <v>0</v>
      </c>
      <c r="AP27" s="30">
        <v>0</v>
      </c>
      <c r="AQ27" s="30">
        <v>0</v>
      </c>
      <c r="AR27" s="30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0">
        <v>0</v>
      </c>
      <c r="AY27" s="30">
        <v>0</v>
      </c>
      <c r="AZ27" s="30">
        <v>0</v>
      </c>
      <c r="BA27" s="30">
        <v>0</v>
      </c>
      <c r="BB27" s="30">
        <v>0</v>
      </c>
      <c r="BC27" s="30">
        <v>0</v>
      </c>
      <c r="BD27" s="30">
        <v>0</v>
      </c>
      <c r="BE27" s="30">
        <v>0</v>
      </c>
      <c r="BF27" s="30">
        <v>0</v>
      </c>
      <c r="BG27" s="30">
        <v>0</v>
      </c>
      <c r="BH27" s="30">
        <v>0</v>
      </c>
      <c r="BI27" s="30">
        <v>0</v>
      </c>
      <c r="BJ27" s="30">
        <v>0</v>
      </c>
      <c r="BK27" s="30">
        <v>0</v>
      </c>
      <c r="BL27" s="30">
        <v>0</v>
      </c>
      <c r="BM27" s="30">
        <v>0</v>
      </c>
      <c r="BN27" s="30">
        <v>0</v>
      </c>
      <c r="BO27" s="30">
        <v>0</v>
      </c>
      <c r="BP27" s="30">
        <v>0</v>
      </c>
      <c r="BQ27" s="30">
        <v>0</v>
      </c>
      <c r="BR27" s="30">
        <v>0</v>
      </c>
      <c r="BS27" s="30">
        <v>0</v>
      </c>
      <c r="BT27" s="30">
        <v>0</v>
      </c>
      <c r="BU27" s="30">
        <v>0</v>
      </c>
      <c r="BV27" s="30">
        <v>4</v>
      </c>
      <c r="BW27" s="30">
        <v>4</v>
      </c>
      <c r="BX27" s="30">
        <v>0</v>
      </c>
      <c r="BY27" s="30">
        <v>0</v>
      </c>
      <c r="BZ27" s="30">
        <v>0</v>
      </c>
      <c r="CA27" s="30">
        <v>0</v>
      </c>
      <c r="CB27" s="30">
        <v>0</v>
      </c>
      <c r="CC27" s="30">
        <v>0</v>
      </c>
      <c r="CD27" s="30">
        <v>0</v>
      </c>
      <c r="CE27" s="30">
        <v>0</v>
      </c>
      <c r="CF27" s="30">
        <v>0</v>
      </c>
      <c r="CG27" s="30">
        <v>0</v>
      </c>
      <c r="CH27" s="30">
        <v>738.81</v>
      </c>
      <c r="CI27" s="30">
        <v>742.47900000000004</v>
      </c>
      <c r="CJ27" s="30">
        <v>413.22</v>
      </c>
      <c r="CK27" s="30">
        <v>18.2</v>
      </c>
      <c r="CL27" s="30">
        <v>18.2</v>
      </c>
      <c r="CM27" s="30">
        <v>18.2</v>
      </c>
      <c r="CN27" s="30">
        <v>401.6</v>
      </c>
      <c r="CO27" s="30">
        <v>404.2</v>
      </c>
      <c r="CP27" s="30">
        <v>404.2</v>
      </c>
      <c r="CQ27" s="30">
        <v>0</v>
      </c>
      <c r="CR27" s="30">
        <v>0</v>
      </c>
      <c r="CS27" s="30">
        <v>0</v>
      </c>
    </row>
    <row r="28" spans="1:97" s="7" customFormat="1" x14ac:dyDescent="0.2">
      <c r="A28" s="20" t="s">
        <v>156</v>
      </c>
      <c r="B28" s="31">
        <f t="shared" si="13"/>
        <v>191.24</v>
      </c>
      <c r="C28" s="31">
        <f t="shared" si="14"/>
        <v>180.7</v>
      </c>
      <c r="D28" s="31">
        <f t="shared" si="15"/>
        <v>162.5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30">
        <v>0</v>
      </c>
      <c r="AH28" s="30">
        <v>0</v>
      </c>
      <c r="AI28" s="30">
        <v>0</v>
      </c>
      <c r="AJ28" s="30">
        <v>0</v>
      </c>
      <c r="AK28" s="30">
        <v>0</v>
      </c>
      <c r="AL28" s="30">
        <v>0</v>
      </c>
      <c r="AM28" s="30">
        <v>0</v>
      </c>
      <c r="AN28" s="30">
        <v>0</v>
      </c>
      <c r="AO28" s="30">
        <v>0</v>
      </c>
      <c r="AP28" s="30">
        <v>0</v>
      </c>
      <c r="AQ28" s="30">
        <v>0</v>
      </c>
      <c r="AR28" s="30">
        <v>0</v>
      </c>
      <c r="AS28" s="30">
        <v>0</v>
      </c>
      <c r="AT28" s="30">
        <v>0</v>
      </c>
      <c r="AU28" s="30">
        <v>0</v>
      </c>
      <c r="AV28" s="30">
        <v>0</v>
      </c>
      <c r="AW28" s="30">
        <v>0</v>
      </c>
      <c r="AX28" s="30">
        <v>0</v>
      </c>
      <c r="AY28" s="30">
        <v>0</v>
      </c>
      <c r="AZ28" s="30">
        <v>0</v>
      </c>
      <c r="BA28" s="30">
        <v>0</v>
      </c>
      <c r="BB28" s="30">
        <v>0</v>
      </c>
      <c r="BC28" s="30">
        <v>0</v>
      </c>
      <c r="BD28" s="30">
        <v>0</v>
      </c>
      <c r="BE28" s="30">
        <v>0</v>
      </c>
      <c r="BF28" s="30">
        <v>0</v>
      </c>
      <c r="BG28" s="30">
        <v>0</v>
      </c>
      <c r="BH28" s="30">
        <v>0</v>
      </c>
      <c r="BI28" s="30">
        <v>0</v>
      </c>
      <c r="BJ28" s="30">
        <v>0</v>
      </c>
      <c r="BK28" s="30">
        <v>0</v>
      </c>
      <c r="BL28" s="30">
        <v>0</v>
      </c>
      <c r="BM28" s="30">
        <v>0</v>
      </c>
      <c r="BN28" s="30">
        <v>0</v>
      </c>
      <c r="BO28" s="30">
        <v>0</v>
      </c>
      <c r="BP28" s="30">
        <v>0</v>
      </c>
      <c r="BQ28" s="30">
        <v>0</v>
      </c>
      <c r="BR28" s="30">
        <v>0</v>
      </c>
      <c r="BS28" s="30">
        <v>0</v>
      </c>
      <c r="BT28" s="30">
        <v>0</v>
      </c>
      <c r="BU28" s="30">
        <v>0</v>
      </c>
      <c r="BV28" s="30">
        <v>4</v>
      </c>
      <c r="BW28" s="30">
        <v>4</v>
      </c>
      <c r="BX28" s="30">
        <v>4</v>
      </c>
      <c r="BY28" s="30">
        <v>0</v>
      </c>
      <c r="BZ28" s="30">
        <v>0</v>
      </c>
      <c r="CA28" s="30">
        <v>0</v>
      </c>
      <c r="CB28" s="30">
        <v>0</v>
      </c>
      <c r="CC28" s="30">
        <v>0</v>
      </c>
      <c r="CD28" s="30">
        <v>0</v>
      </c>
      <c r="CE28" s="30">
        <v>0</v>
      </c>
      <c r="CF28" s="30">
        <v>0</v>
      </c>
      <c r="CG28" s="30">
        <v>0</v>
      </c>
      <c r="CH28" s="30">
        <v>11.64</v>
      </c>
      <c r="CI28" s="30">
        <v>0</v>
      </c>
      <c r="CJ28" s="30">
        <v>0</v>
      </c>
      <c r="CK28" s="30">
        <v>18.2</v>
      </c>
      <c r="CL28" s="30">
        <v>18.2</v>
      </c>
      <c r="CM28" s="30">
        <v>0</v>
      </c>
      <c r="CN28" s="30">
        <v>157.4</v>
      </c>
      <c r="CO28" s="30">
        <v>158.5</v>
      </c>
      <c r="CP28" s="30">
        <v>158.5</v>
      </c>
      <c r="CQ28" s="30">
        <v>0</v>
      </c>
      <c r="CR28" s="30">
        <v>0</v>
      </c>
      <c r="CS28" s="30">
        <v>0</v>
      </c>
    </row>
    <row r="29" spans="1:97" s="7" customFormat="1" x14ac:dyDescent="0.2">
      <c r="A29" s="20" t="s">
        <v>157</v>
      </c>
      <c r="B29" s="31">
        <f t="shared" si="13"/>
        <v>914.38</v>
      </c>
      <c r="C29" s="31">
        <f t="shared" si="14"/>
        <v>917.19450000000006</v>
      </c>
      <c r="D29" s="31">
        <f t="shared" si="15"/>
        <v>593.02300000000002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0">
        <v>0</v>
      </c>
      <c r="AN29" s="30">
        <v>0</v>
      </c>
      <c r="AO29" s="30">
        <v>0</v>
      </c>
      <c r="AP29" s="30">
        <v>0</v>
      </c>
      <c r="AQ29" s="30">
        <v>0</v>
      </c>
      <c r="AR29" s="30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0">
        <v>0</v>
      </c>
      <c r="BA29" s="30">
        <v>0</v>
      </c>
      <c r="BB29" s="30">
        <v>0</v>
      </c>
      <c r="BC29" s="30">
        <v>0</v>
      </c>
      <c r="BD29" s="30">
        <v>0</v>
      </c>
      <c r="BE29" s="30">
        <v>0</v>
      </c>
      <c r="BF29" s="30">
        <v>0</v>
      </c>
      <c r="BG29" s="30">
        <v>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0">
        <v>0</v>
      </c>
      <c r="BN29" s="30">
        <v>0</v>
      </c>
      <c r="BO29" s="30">
        <v>0</v>
      </c>
      <c r="BP29" s="30">
        <v>0</v>
      </c>
      <c r="BQ29" s="30">
        <v>0</v>
      </c>
      <c r="BR29" s="30">
        <v>0</v>
      </c>
      <c r="BS29" s="30">
        <v>0</v>
      </c>
      <c r="BT29" s="30">
        <v>0</v>
      </c>
      <c r="BU29" s="30">
        <v>0</v>
      </c>
      <c r="BV29" s="30">
        <v>4</v>
      </c>
      <c r="BW29" s="30">
        <v>4</v>
      </c>
      <c r="BX29" s="30">
        <v>4</v>
      </c>
      <c r="BY29" s="30">
        <v>0</v>
      </c>
      <c r="BZ29" s="30">
        <v>0</v>
      </c>
      <c r="CA29" s="30">
        <v>0</v>
      </c>
      <c r="CB29" s="30">
        <v>0</v>
      </c>
      <c r="CC29" s="30">
        <v>0</v>
      </c>
      <c r="CD29" s="30">
        <v>0</v>
      </c>
      <c r="CE29" s="30">
        <v>0</v>
      </c>
      <c r="CF29" s="30">
        <v>0</v>
      </c>
      <c r="CG29" s="30">
        <v>0</v>
      </c>
      <c r="CH29" s="30">
        <v>892.18</v>
      </c>
      <c r="CI29" s="30">
        <v>894.99450000000002</v>
      </c>
      <c r="CJ29" s="30">
        <v>570.82299999999998</v>
      </c>
      <c r="CK29" s="30">
        <v>18.2</v>
      </c>
      <c r="CL29" s="30">
        <v>18.2</v>
      </c>
      <c r="CM29" s="30">
        <v>18.2</v>
      </c>
      <c r="CN29" s="30">
        <v>0</v>
      </c>
      <c r="CO29" s="30">
        <v>0</v>
      </c>
      <c r="CP29" s="30">
        <v>0</v>
      </c>
      <c r="CQ29" s="30">
        <v>0</v>
      </c>
      <c r="CR29" s="30">
        <v>0</v>
      </c>
      <c r="CS29" s="30">
        <v>0</v>
      </c>
    </row>
    <row r="30" spans="1:97" s="7" customFormat="1" x14ac:dyDescent="0.2">
      <c r="A30" s="20" t="s">
        <v>158</v>
      </c>
      <c r="B30" s="31">
        <f t="shared" si="13"/>
        <v>678.96</v>
      </c>
      <c r="C30" s="31">
        <f t="shared" si="14"/>
        <v>682.17899999999997</v>
      </c>
      <c r="D30" s="31">
        <f t="shared" si="15"/>
        <v>453.28149999999999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0">
        <v>0</v>
      </c>
      <c r="AN30" s="30">
        <v>0</v>
      </c>
      <c r="AO30" s="30">
        <v>0</v>
      </c>
      <c r="AP30" s="30">
        <v>0</v>
      </c>
      <c r="AQ30" s="30">
        <v>0</v>
      </c>
      <c r="AR30" s="30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0">
        <v>0</v>
      </c>
      <c r="BA30" s="30">
        <v>0</v>
      </c>
      <c r="BB30" s="30">
        <v>0</v>
      </c>
      <c r="BC30" s="30">
        <v>0</v>
      </c>
      <c r="BD30" s="30">
        <v>0</v>
      </c>
      <c r="BE30" s="30">
        <v>0</v>
      </c>
      <c r="BF30" s="30">
        <v>0</v>
      </c>
      <c r="BG30" s="30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0">
        <v>0</v>
      </c>
      <c r="BN30" s="30">
        <v>0</v>
      </c>
      <c r="BO30" s="30">
        <v>0</v>
      </c>
      <c r="BP30" s="30">
        <v>0</v>
      </c>
      <c r="BQ30" s="30">
        <v>0</v>
      </c>
      <c r="BR30" s="30">
        <v>0</v>
      </c>
      <c r="BS30" s="30">
        <v>0</v>
      </c>
      <c r="BT30" s="30">
        <v>0</v>
      </c>
      <c r="BU30" s="30">
        <v>0</v>
      </c>
      <c r="BV30" s="30">
        <v>4</v>
      </c>
      <c r="BW30" s="30">
        <v>4</v>
      </c>
      <c r="BX30" s="30">
        <v>4</v>
      </c>
      <c r="BY30" s="30">
        <v>0</v>
      </c>
      <c r="BZ30" s="30">
        <v>0</v>
      </c>
      <c r="CA30" s="30">
        <v>0</v>
      </c>
      <c r="CB30" s="30">
        <v>0</v>
      </c>
      <c r="CC30" s="30">
        <v>0</v>
      </c>
      <c r="CD30" s="30">
        <v>0</v>
      </c>
      <c r="CE30" s="30">
        <v>0</v>
      </c>
      <c r="CF30" s="30">
        <v>0</v>
      </c>
      <c r="CG30" s="30">
        <v>0</v>
      </c>
      <c r="CH30" s="30">
        <v>420.76</v>
      </c>
      <c r="CI30" s="30">
        <v>422.37900000000002</v>
      </c>
      <c r="CJ30" s="30">
        <v>211.6815</v>
      </c>
      <c r="CK30" s="30">
        <v>18.2</v>
      </c>
      <c r="CL30" s="30">
        <v>18.2</v>
      </c>
      <c r="CM30" s="30">
        <v>0</v>
      </c>
      <c r="CN30" s="30">
        <v>236</v>
      </c>
      <c r="CO30" s="30">
        <v>237.6</v>
      </c>
      <c r="CP30" s="30">
        <v>237.6</v>
      </c>
      <c r="CQ30" s="30">
        <v>0</v>
      </c>
      <c r="CR30" s="30">
        <v>0</v>
      </c>
      <c r="CS30" s="30">
        <v>0</v>
      </c>
    </row>
    <row r="31" spans="1:97" s="7" customFormat="1" x14ac:dyDescent="0.2">
      <c r="A31" s="20" t="s">
        <v>159</v>
      </c>
      <c r="B31" s="31">
        <f t="shared" si="13"/>
        <v>1147.2</v>
      </c>
      <c r="C31" s="31">
        <f t="shared" si="14"/>
        <v>1157.239</v>
      </c>
      <c r="D31" s="31">
        <f t="shared" si="15"/>
        <v>953.40750000000003</v>
      </c>
      <c r="E31" s="30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30">
        <v>0</v>
      </c>
      <c r="P31" s="30">
        <v>0</v>
      </c>
      <c r="Q31" s="30">
        <v>0</v>
      </c>
      <c r="R31" s="30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0">
        <v>0</v>
      </c>
      <c r="AA31" s="30">
        <v>0</v>
      </c>
      <c r="AB31" s="30">
        <v>0</v>
      </c>
      <c r="AC31" s="30">
        <v>0</v>
      </c>
      <c r="AD31" s="30">
        <v>0</v>
      </c>
      <c r="AE31" s="30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0">
        <v>0</v>
      </c>
      <c r="AN31" s="30">
        <v>0</v>
      </c>
      <c r="AO31" s="30">
        <v>0</v>
      </c>
      <c r="AP31" s="30">
        <v>0</v>
      </c>
      <c r="AQ31" s="30">
        <v>0</v>
      </c>
      <c r="AR31" s="30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0">
        <v>0</v>
      </c>
      <c r="BA31" s="30">
        <v>0</v>
      </c>
      <c r="BB31" s="30">
        <v>0</v>
      </c>
      <c r="BC31" s="30">
        <v>0</v>
      </c>
      <c r="BD31" s="30">
        <v>0</v>
      </c>
      <c r="BE31" s="30">
        <v>0</v>
      </c>
      <c r="BF31" s="30">
        <v>0</v>
      </c>
      <c r="BG31" s="30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0">
        <v>0</v>
      </c>
      <c r="BN31" s="30">
        <v>0</v>
      </c>
      <c r="BO31" s="30">
        <v>0</v>
      </c>
      <c r="BP31" s="30">
        <v>0</v>
      </c>
      <c r="BQ31" s="30">
        <v>0</v>
      </c>
      <c r="BR31" s="30">
        <v>0</v>
      </c>
      <c r="BS31" s="30">
        <v>0</v>
      </c>
      <c r="BT31" s="30">
        <v>0</v>
      </c>
      <c r="BU31" s="30">
        <v>0</v>
      </c>
      <c r="BV31" s="30">
        <v>4</v>
      </c>
      <c r="BW31" s="30">
        <v>4</v>
      </c>
      <c r="BX31" s="30">
        <v>3.9609999999999999</v>
      </c>
      <c r="BY31" s="30">
        <v>0</v>
      </c>
      <c r="BZ31" s="30">
        <v>0</v>
      </c>
      <c r="CA31" s="30">
        <v>0</v>
      </c>
      <c r="CB31" s="30">
        <v>0</v>
      </c>
      <c r="CC31" s="30">
        <v>0</v>
      </c>
      <c r="CD31" s="30">
        <v>0</v>
      </c>
      <c r="CE31" s="30">
        <v>0</v>
      </c>
      <c r="CF31" s="30">
        <v>0</v>
      </c>
      <c r="CG31" s="30">
        <v>0</v>
      </c>
      <c r="CH31" s="30">
        <v>723.4</v>
      </c>
      <c r="CI31" s="30">
        <v>730.83900000000006</v>
      </c>
      <c r="CJ31" s="30">
        <v>527.94749999999999</v>
      </c>
      <c r="CK31" s="30">
        <v>18.2</v>
      </c>
      <c r="CL31" s="30">
        <v>18.2</v>
      </c>
      <c r="CM31" s="30">
        <v>17.298999999999999</v>
      </c>
      <c r="CN31" s="30">
        <v>401.6</v>
      </c>
      <c r="CO31" s="30">
        <v>404.2</v>
      </c>
      <c r="CP31" s="30">
        <v>404.2</v>
      </c>
      <c r="CQ31" s="30">
        <v>0</v>
      </c>
      <c r="CR31" s="30">
        <v>0</v>
      </c>
      <c r="CS31" s="30">
        <v>0</v>
      </c>
    </row>
    <row r="32" spans="1:97" s="7" customFormat="1" x14ac:dyDescent="0.2">
      <c r="A32" s="20" t="s">
        <v>160</v>
      </c>
      <c r="B32" s="31">
        <f t="shared" si="13"/>
        <v>1001.7</v>
      </c>
      <c r="C32" s="31">
        <f t="shared" si="14"/>
        <v>1005.9190000000001</v>
      </c>
      <c r="D32" s="31">
        <f t="shared" si="15"/>
        <v>729.77299999999991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30">
        <v>0</v>
      </c>
      <c r="AH32" s="30">
        <v>0</v>
      </c>
      <c r="AI32" s="30">
        <v>0</v>
      </c>
      <c r="AJ32" s="30">
        <v>0</v>
      </c>
      <c r="AK32" s="30">
        <v>0</v>
      </c>
      <c r="AL32" s="30">
        <v>0</v>
      </c>
      <c r="AM32" s="30">
        <v>0</v>
      </c>
      <c r="AN32" s="30">
        <v>0</v>
      </c>
      <c r="AO32" s="30">
        <v>0</v>
      </c>
      <c r="AP32" s="30">
        <v>0</v>
      </c>
      <c r="AQ32" s="30">
        <v>0</v>
      </c>
      <c r="AR32" s="30">
        <v>0</v>
      </c>
      <c r="AS32" s="30">
        <v>0</v>
      </c>
      <c r="AT32" s="30">
        <v>0</v>
      </c>
      <c r="AU32" s="30">
        <v>0</v>
      </c>
      <c r="AV32" s="30">
        <v>0</v>
      </c>
      <c r="AW32" s="30">
        <v>0</v>
      </c>
      <c r="AX32" s="30">
        <v>0</v>
      </c>
      <c r="AY32" s="30">
        <v>0</v>
      </c>
      <c r="AZ32" s="30">
        <v>0</v>
      </c>
      <c r="BA32" s="30">
        <v>0</v>
      </c>
      <c r="BB32" s="30">
        <v>0</v>
      </c>
      <c r="BC32" s="30">
        <v>0</v>
      </c>
      <c r="BD32" s="30">
        <v>0</v>
      </c>
      <c r="BE32" s="30">
        <v>0</v>
      </c>
      <c r="BF32" s="30">
        <v>0</v>
      </c>
      <c r="BG32" s="30">
        <v>0</v>
      </c>
      <c r="BH32" s="30">
        <v>0</v>
      </c>
      <c r="BI32" s="30">
        <v>0</v>
      </c>
      <c r="BJ32" s="30">
        <v>0</v>
      </c>
      <c r="BK32" s="30">
        <v>0</v>
      </c>
      <c r="BL32" s="30">
        <v>0</v>
      </c>
      <c r="BM32" s="30">
        <v>0</v>
      </c>
      <c r="BN32" s="30">
        <v>0</v>
      </c>
      <c r="BO32" s="30">
        <v>0</v>
      </c>
      <c r="BP32" s="30">
        <v>0</v>
      </c>
      <c r="BQ32" s="30">
        <v>0</v>
      </c>
      <c r="BR32" s="30">
        <v>0</v>
      </c>
      <c r="BS32" s="30">
        <v>0</v>
      </c>
      <c r="BT32" s="30">
        <v>0</v>
      </c>
      <c r="BU32" s="30">
        <v>0</v>
      </c>
      <c r="BV32" s="30">
        <v>4</v>
      </c>
      <c r="BW32" s="30">
        <v>4</v>
      </c>
      <c r="BX32" s="30">
        <v>0</v>
      </c>
      <c r="BY32" s="30">
        <v>0</v>
      </c>
      <c r="BZ32" s="30">
        <v>0</v>
      </c>
      <c r="CA32" s="30">
        <v>0</v>
      </c>
      <c r="CB32" s="30">
        <v>0</v>
      </c>
      <c r="CC32" s="30">
        <v>0</v>
      </c>
      <c r="CD32" s="30">
        <v>0</v>
      </c>
      <c r="CE32" s="30">
        <v>0</v>
      </c>
      <c r="CF32" s="30">
        <v>0</v>
      </c>
      <c r="CG32" s="30">
        <v>0</v>
      </c>
      <c r="CH32" s="30">
        <v>577.9</v>
      </c>
      <c r="CI32" s="30">
        <v>579.51900000000001</v>
      </c>
      <c r="CJ32" s="30">
        <v>325.57299999999998</v>
      </c>
      <c r="CK32" s="30">
        <v>18.2</v>
      </c>
      <c r="CL32" s="30">
        <v>18.2</v>
      </c>
      <c r="CM32" s="30">
        <v>0</v>
      </c>
      <c r="CN32" s="30">
        <v>401.6</v>
      </c>
      <c r="CO32" s="30">
        <v>404.2</v>
      </c>
      <c r="CP32" s="30">
        <v>404.2</v>
      </c>
      <c r="CQ32" s="30">
        <v>0</v>
      </c>
      <c r="CR32" s="30">
        <v>0</v>
      </c>
      <c r="CS32" s="30">
        <v>0</v>
      </c>
    </row>
    <row r="33" spans="1:97" s="7" customFormat="1" x14ac:dyDescent="0.2">
      <c r="A33" s="20" t="s">
        <v>161</v>
      </c>
      <c r="B33" s="31">
        <f t="shared" si="13"/>
        <v>1938.84</v>
      </c>
      <c r="C33" s="31">
        <f t="shared" si="14"/>
        <v>1949.6390000000001</v>
      </c>
      <c r="D33" s="31">
        <f t="shared" si="15"/>
        <v>1378.3915000000002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0">
        <v>0</v>
      </c>
      <c r="AG33" s="30">
        <v>0</v>
      </c>
      <c r="AH33" s="30">
        <v>0</v>
      </c>
      <c r="AI33" s="30">
        <v>0</v>
      </c>
      <c r="AJ33" s="30">
        <v>0</v>
      </c>
      <c r="AK33" s="30">
        <v>0</v>
      </c>
      <c r="AL33" s="30">
        <v>0</v>
      </c>
      <c r="AM33" s="30">
        <v>0</v>
      </c>
      <c r="AN33" s="30">
        <v>0</v>
      </c>
      <c r="AO33" s="30">
        <v>0</v>
      </c>
      <c r="AP33" s="30">
        <v>0</v>
      </c>
      <c r="AQ33" s="30">
        <v>0</v>
      </c>
      <c r="AR33" s="30">
        <v>0</v>
      </c>
      <c r="AS33" s="30">
        <v>0</v>
      </c>
      <c r="AT33" s="30">
        <v>0</v>
      </c>
      <c r="AU33" s="30">
        <v>0</v>
      </c>
      <c r="AV33" s="30">
        <v>0</v>
      </c>
      <c r="AW33" s="30">
        <v>0</v>
      </c>
      <c r="AX33" s="30">
        <v>0</v>
      </c>
      <c r="AY33" s="30">
        <v>0</v>
      </c>
      <c r="AZ33" s="30">
        <v>0</v>
      </c>
      <c r="BA33" s="30">
        <v>0</v>
      </c>
      <c r="BB33" s="30">
        <v>0</v>
      </c>
      <c r="BC33" s="30">
        <v>0</v>
      </c>
      <c r="BD33" s="30">
        <v>0</v>
      </c>
      <c r="BE33" s="30">
        <v>0</v>
      </c>
      <c r="BF33" s="30">
        <v>0</v>
      </c>
      <c r="BG33" s="30">
        <v>0</v>
      </c>
      <c r="BH33" s="30">
        <v>0</v>
      </c>
      <c r="BI33" s="30">
        <v>0</v>
      </c>
      <c r="BJ33" s="30">
        <v>0</v>
      </c>
      <c r="BK33" s="30">
        <v>0</v>
      </c>
      <c r="BL33" s="30">
        <v>0</v>
      </c>
      <c r="BM33" s="30">
        <v>0</v>
      </c>
      <c r="BN33" s="30">
        <v>0</v>
      </c>
      <c r="BO33" s="30">
        <v>0</v>
      </c>
      <c r="BP33" s="30">
        <v>0</v>
      </c>
      <c r="BQ33" s="30">
        <v>0</v>
      </c>
      <c r="BR33" s="30">
        <v>0</v>
      </c>
      <c r="BS33" s="30">
        <v>0</v>
      </c>
      <c r="BT33" s="30">
        <v>0</v>
      </c>
      <c r="BU33" s="30">
        <v>0</v>
      </c>
      <c r="BV33" s="30">
        <v>4</v>
      </c>
      <c r="BW33" s="30">
        <v>4</v>
      </c>
      <c r="BX33" s="30">
        <v>4</v>
      </c>
      <c r="BY33" s="30">
        <v>0</v>
      </c>
      <c r="BZ33" s="30">
        <v>0</v>
      </c>
      <c r="CA33" s="30">
        <v>0</v>
      </c>
      <c r="CB33" s="30">
        <v>0</v>
      </c>
      <c r="CC33" s="30">
        <v>0</v>
      </c>
      <c r="CD33" s="30">
        <v>0</v>
      </c>
      <c r="CE33" s="30">
        <v>0</v>
      </c>
      <c r="CF33" s="30">
        <v>0</v>
      </c>
      <c r="CG33" s="30">
        <v>0</v>
      </c>
      <c r="CH33" s="30">
        <v>1113.3399999999999</v>
      </c>
      <c r="CI33" s="30">
        <v>1118.8389999999999</v>
      </c>
      <c r="CJ33" s="30">
        <v>547.5915</v>
      </c>
      <c r="CK33" s="30">
        <v>18.2</v>
      </c>
      <c r="CL33" s="30">
        <v>18.2</v>
      </c>
      <c r="CM33" s="30">
        <v>18.2</v>
      </c>
      <c r="CN33" s="30">
        <v>803.3</v>
      </c>
      <c r="CO33" s="30">
        <v>808.6</v>
      </c>
      <c r="CP33" s="30">
        <v>808.6</v>
      </c>
      <c r="CQ33" s="30">
        <v>0</v>
      </c>
      <c r="CR33" s="30">
        <v>0</v>
      </c>
      <c r="CS33" s="30">
        <v>0</v>
      </c>
    </row>
    <row r="34" spans="1:97" s="7" customFormat="1" x14ac:dyDescent="0.2">
      <c r="A34" s="20" t="s">
        <v>162</v>
      </c>
      <c r="B34" s="31">
        <f t="shared" si="13"/>
        <v>206.01999999999998</v>
      </c>
      <c r="C34" s="31">
        <f t="shared" si="14"/>
        <v>209.01</v>
      </c>
      <c r="D34" s="31">
        <f t="shared" si="15"/>
        <v>171.7</v>
      </c>
      <c r="E34" s="30">
        <v>0</v>
      </c>
      <c r="F34" s="30">
        <v>0</v>
      </c>
      <c r="G34" s="30">
        <v>0</v>
      </c>
      <c r="H34" s="30">
        <v>0</v>
      </c>
      <c r="I34" s="30">
        <v>0</v>
      </c>
      <c r="J34" s="30">
        <v>0</v>
      </c>
      <c r="K34" s="30">
        <v>0</v>
      </c>
      <c r="L34" s="30">
        <v>0</v>
      </c>
      <c r="M34" s="30">
        <v>0</v>
      </c>
      <c r="N34" s="30">
        <v>0</v>
      </c>
      <c r="O34" s="30">
        <v>0</v>
      </c>
      <c r="P34" s="30">
        <v>0</v>
      </c>
      <c r="Q34" s="30">
        <v>0</v>
      </c>
      <c r="R34" s="30">
        <v>0</v>
      </c>
      <c r="S34" s="30">
        <v>0</v>
      </c>
      <c r="T34" s="30">
        <v>0</v>
      </c>
      <c r="U34" s="30">
        <v>0</v>
      </c>
      <c r="V34" s="30">
        <v>0</v>
      </c>
      <c r="W34" s="30">
        <v>0</v>
      </c>
      <c r="X34" s="30">
        <v>0</v>
      </c>
      <c r="Y34" s="30">
        <v>0</v>
      </c>
      <c r="Z34" s="30">
        <v>0</v>
      </c>
      <c r="AA34" s="30">
        <v>0</v>
      </c>
      <c r="AB34" s="30">
        <v>0</v>
      </c>
      <c r="AC34" s="30">
        <v>0</v>
      </c>
      <c r="AD34" s="30">
        <v>0</v>
      </c>
      <c r="AE34" s="30">
        <v>0</v>
      </c>
      <c r="AF34" s="30">
        <v>0</v>
      </c>
      <c r="AG34" s="30">
        <v>0</v>
      </c>
      <c r="AH34" s="30">
        <v>0</v>
      </c>
      <c r="AI34" s="30">
        <v>0</v>
      </c>
      <c r="AJ34" s="30">
        <v>0</v>
      </c>
      <c r="AK34" s="30">
        <v>0</v>
      </c>
      <c r="AL34" s="30">
        <v>0</v>
      </c>
      <c r="AM34" s="30">
        <v>0</v>
      </c>
      <c r="AN34" s="30">
        <v>0</v>
      </c>
      <c r="AO34" s="30">
        <v>0</v>
      </c>
      <c r="AP34" s="30">
        <v>0</v>
      </c>
      <c r="AQ34" s="30">
        <v>0</v>
      </c>
      <c r="AR34" s="30">
        <v>0</v>
      </c>
      <c r="AS34" s="30">
        <v>0</v>
      </c>
      <c r="AT34" s="30">
        <v>0</v>
      </c>
      <c r="AU34" s="30">
        <v>0</v>
      </c>
      <c r="AV34" s="30">
        <v>0</v>
      </c>
      <c r="AW34" s="30">
        <v>0</v>
      </c>
      <c r="AX34" s="30">
        <v>0</v>
      </c>
      <c r="AY34" s="30">
        <v>0</v>
      </c>
      <c r="AZ34" s="30">
        <v>0</v>
      </c>
      <c r="BA34" s="30">
        <v>0</v>
      </c>
      <c r="BB34" s="30">
        <v>0</v>
      </c>
      <c r="BC34" s="30">
        <v>0</v>
      </c>
      <c r="BD34" s="30">
        <v>0</v>
      </c>
      <c r="BE34" s="30">
        <v>0</v>
      </c>
      <c r="BF34" s="30">
        <v>0</v>
      </c>
      <c r="BG34" s="30">
        <v>0</v>
      </c>
      <c r="BH34" s="30">
        <v>0</v>
      </c>
      <c r="BI34" s="30">
        <v>0</v>
      </c>
      <c r="BJ34" s="30">
        <v>0</v>
      </c>
      <c r="BK34" s="30">
        <v>0</v>
      </c>
      <c r="BL34" s="30">
        <v>0</v>
      </c>
      <c r="BM34" s="30">
        <v>0</v>
      </c>
      <c r="BN34" s="30">
        <v>0</v>
      </c>
      <c r="BO34" s="30">
        <v>0</v>
      </c>
      <c r="BP34" s="30">
        <v>0</v>
      </c>
      <c r="BQ34" s="30">
        <v>0</v>
      </c>
      <c r="BR34" s="30">
        <v>0</v>
      </c>
      <c r="BS34" s="30">
        <v>0</v>
      </c>
      <c r="BT34" s="30">
        <v>0</v>
      </c>
      <c r="BU34" s="30">
        <v>0</v>
      </c>
      <c r="BV34" s="30">
        <v>4</v>
      </c>
      <c r="BW34" s="30">
        <v>4</v>
      </c>
      <c r="BX34" s="30">
        <v>0</v>
      </c>
      <c r="BY34" s="30">
        <v>0</v>
      </c>
      <c r="BZ34" s="30">
        <v>0</v>
      </c>
      <c r="CA34" s="30">
        <v>0</v>
      </c>
      <c r="CB34" s="30">
        <v>0</v>
      </c>
      <c r="CC34" s="30">
        <v>0</v>
      </c>
      <c r="CD34" s="30">
        <v>0</v>
      </c>
      <c r="CE34" s="30">
        <v>0</v>
      </c>
      <c r="CF34" s="30">
        <v>0</v>
      </c>
      <c r="CG34" s="30">
        <v>0</v>
      </c>
      <c r="CH34" s="30">
        <v>11.64</v>
      </c>
      <c r="CI34" s="30">
        <v>13.53</v>
      </c>
      <c r="CJ34" s="30">
        <v>0</v>
      </c>
      <c r="CK34" s="30">
        <v>19.78</v>
      </c>
      <c r="CL34" s="30">
        <v>19.78</v>
      </c>
      <c r="CM34" s="30">
        <v>0</v>
      </c>
      <c r="CN34" s="30">
        <v>170.6</v>
      </c>
      <c r="CO34" s="30">
        <v>171.7</v>
      </c>
      <c r="CP34" s="30">
        <v>171.7</v>
      </c>
      <c r="CQ34" s="30">
        <v>0</v>
      </c>
      <c r="CR34" s="30">
        <v>0</v>
      </c>
      <c r="CS34" s="30">
        <v>0</v>
      </c>
    </row>
    <row r="35" spans="1:97" s="7" customFormat="1" x14ac:dyDescent="0.2">
      <c r="A35" s="20" t="s">
        <v>163</v>
      </c>
      <c r="B35" s="31">
        <f t="shared" si="13"/>
        <v>722.34</v>
      </c>
      <c r="C35" s="31">
        <f t="shared" si="14"/>
        <v>878.42</v>
      </c>
      <c r="D35" s="31">
        <f t="shared" si="15"/>
        <v>775.44949999999994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30">
        <v>0</v>
      </c>
      <c r="AH35" s="30">
        <v>0</v>
      </c>
      <c r="AI35" s="30">
        <v>0</v>
      </c>
      <c r="AJ35" s="30">
        <v>0</v>
      </c>
      <c r="AK35" s="30">
        <v>0</v>
      </c>
      <c r="AL35" s="30">
        <v>0</v>
      </c>
      <c r="AM35" s="30">
        <v>0</v>
      </c>
      <c r="AN35" s="30">
        <v>0</v>
      </c>
      <c r="AO35" s="30">
        <v>0</v>
      </c>
      <c r="AP35" s="30">
        <v>0</v>
      </c>
      <c r="AQ35" s="30">
        <v>0</v>
      </c>
      <c r="AR35" s="30">
        <v>0</v>
      </c>
      <c r="AS35" s="30">
        <v>0</v>
      </c>
      <c r="AT35" s="30">
        <v>0</v>
      </c>
      <c r="AU35" s="30">
        <v>0</v>
      </c>
      <c r="AV35" s="30">
        <v>0</v>
      </c>
      <c r="AW35" s="30">
        <v>0</v>
      </c>
      <c r="AX35" s="30">
        <v>0</v>
      </c>
      <c r="AY35" s="30">
        <v>0</v>
      </c>
      <c r="AZ35" s="30">
        <v>0</v>
      </c>
      <c r="BA35" s="30">
        <v>0</v>
      </c>
      <c r="BB35" s="30">
        <v>0</v>
      </c>
      <c r="BC35" s="30">
        <v>0</v>
      </c>
      <c r="BD35" s="30">
        <v>0</v>
      </c>
      <c r="BE35" s="30">
        <v>0</v>
      </c>
      <c r="BF35" s="30">
        <v>0</v>
      </c>
      <c r="BG35" s="30">
        <v>0</v>
      </c>
      <c r="BH35" s="30">
        <v>0</v>
      </c>
      <c r="BI35" s="30">
        <v>0</v>
      </c>
      <c r="BJ35" s="30">
        <v>0</v>
      </c>
      <c r="BK35" s="30">
        <v>0</v>
      </c>
      <c r="BL35" s="30">
        <v>0</v>
      </c>
      <c r="BM35" s="30">
        <v>0</v>
      </c>
      <c r="BN35" s="30">
        <v>0</v>
      </c>
      <c r="BO35" s="30">
        <v>0</v>
      </c>
      <c r="BP35" s="30">
        <v>0</v>
      </c>
      <c r="BQ35" s="30">
        <v>0</v>
      </c>
      <c r="BR35" s="30">
        <v>0</v>
      </c>
      <c r="BS35" s="30">
        <v>0</v>
      </c>
      <c r="BT35" s="30">
        <v>0</v>
      </c>
      <c r="BU35" s="30">
        <v>0</v>
      </c>
      <c r="BV35" s="30">
        <v>4</v>
      </c>
      <c r="BW35" s="30">
        <v>4</v>
      </c>
      <c r="BX35" s="30">
        <v>4</v>
      </c>
      <c r="BY35" s="30">
        <v>0</v>
      </c>
      <c r="BZ35" s="30">
        <v>0</v>
      </c>
      <c r="CA35" s="30">
        <v>0</v>
      </c>
      <c r="CB35" s="30">
        <v>0</v>
      </c>
      <c r="CC35" s="30">
        <v>0</v>
      </c>
      <c r="CD35" s="30">
        <v>0</v>
      </c>
      <c r="CE35" s="30">
        <v>0</v>
      </c>
      <c r="CF35" s="30">
        <v>0</v>
      </c>
      <c r="CG35" s="30">
        <v>0</v>
      </c>
      <c r="CH35" s="30">
        <v>298.54000000000002</v>
      </c>
      <c r="CI35" s="30">
        <v>452.02</v>
      </c>
      <c r="CJ35" s="30">
        <v>367.24950000000001</v>
      </c>
      <c r="CK35" s="30">
        <v>18.2</v>
      </c>
      <c r="CL35" s="30">
        <v>18.2</v>
      </c>
      <c r="CM35" s="30">
        <v>0</v>
      </c>
      <c r="CN35" s="30">
        <v>401.6</v>
      </c>
      <c r="CO35" s="30">
        <v>404.2</v>
      </c>
      <c r="CP35" s="30">
        <v>404.2</v>
      </c>
      <c r="CQ35" s="30">
        <v>0</v>
      </c>
      <c r="CR35" s="30">
        <v>0</v>
      </c>
      <c r="CS35" s="30">
        <v>0</v>
      </c>
    </row>
    <row r="36" spans="1:97" s="7" customFormat="1" x14ac:dyDescent="0.2">
      <c r="A36" s="20" t="s">
        <v>164</v>
      </c>
      <c r="B36" s="31">
        <f t="shared" si="13"/>
        <v>419.11</v>
      </c>
      <c r="C36" s="31">
        <f t="shared" si="14"/>
        <v>424.66999999999996</v>
      </c>
      <c r="D36" s="31">
        <f t="shared" si="15"/>
        <v>353.61199999999997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30">
        <v>0</v>
      </c>
      <c r="AH36" s="30">
        <v>0</v>
      </c>
      <c r="AI36" s="30">
        <v>0</v>
      </c>
      <c r="AJ36" s="30">
        <v>0</v>
      </c>
      <c r="AK36" s="30">
        <v>0</v>
      </c>
      <c r="AL36" s="30">
        <v>0</v>
      </c>
      <c r="AM36" s="30">
        <v>0</v>
      </c>
      <c r="AN36" s="30">
        <v>0</v>
      </c>
      <c r="AO36" s="30">
        <v>0</v>
      </c>
      <c r="AP36" s="30">
        <v>0</v>
      </c>
      <c r="AQ36" s="30">
        <v>0</v>
      </c>
      <c r="AR36" s="30">
        <v>0</v>
      </c>
      <c r="AS36" s="30">
        <v>0</v>
      </c>
      <c r="AT36" s="30">
        <v>0</v>
      </c>
      <c r="AU36" s="30">
        <v>0</v>
      </c>
      <c r="AV36" s="30">
        <v>0</v>
      </c>
      <c r="AW36" s="30">
        <v>0</v>
      </c>
      <c r="AX36" s="30">
        <v>0</v>
      </c>
      <c r="AY36" s="30">
        <v>0</v>
      </c>
      <c r="AZ36" s="30">
        <v>0</v>
      </c>
      <c r="BA36" s="30">
        <v>0</v>
      </c>
      <c r="BB36" s="30">
        <v>0</v>
      </c>
      <c r="BC36" s="30">
        <v>0</v>
      </c>
      <c r="BD36" s="30">
        <v>0</v>
      </c>
      <c r="BE36" s="30">
        <v>0</v>
      </c>
      <c r="BF36" s="30">
        <v>0</v>
      </c>
      <c r="BG36" s="30">
        <v>0</v>
      </c>
      <c r="BH36" s="30">
        <v>0</v>
      </c>
      <c r="BI36" s="30">
        <v>0</v>
      </c>
      <c r="BJ36" s="30">
        <v>0</v>
      </c>
      <c r="BK36" s="30">
        <v>0</v>
      </c>
      <c r="BL36" s="30">
        <v>0</v>
      </c>
      <c r="BM36" s="30">
        <v>0</v>
      </c>
      <c r="BN36" s="30">
        <v>0</v>
      </c>
      <c r="BO36" s="30">
        <v>0</v>
      </c>
      <c r="BP36" s="30">
        <v>0</v>
      </c>
      <c r="BQ36" s="30">
        <v>0</v>
      </c>
      <c r="BR36" s="30">
        <v>0</v>
      </c>
      <c r="BS36" s="30">
        <v>0</v>
      </c>
      <c r="BT36" s="30">
        <v>0</v>
      </c>
      <c r="BU36" s="30">
        <v>0</v>
      </c>
      <c r="BV36" s="30">
        <v>4</v>
      </c>
      <c r="BW36" s="30">
        <v>4</v>
      </c>
      <c r="BX36" s="30">
        <v>4</v>
      </c>
      <c r="BY36" s="30">
        <v>0</v>
      </c>
      <c r="BZ36" s="30">
        <v>0</v>
      </c>
      <c r="CA36" s="30">
        <v>0</v>
      </c>
      <c r="CB36" s="30">
        <v>0</v>
      </c>
      <c r="CC36" s="30">
        <v>0</v>
      </c>
      <c r="CD36" s="30">
        <v>0</v>
      </c>
      <c r="CE36" s="30">
        <v>0</v>
      </c>
      <c r="CF36" s="30">
        <v>0</v>
      </c>
      <c r="CG36" s="30">
        <v>0</v>
      </c>
      <c r="CH36" s="30">
        <v>160.91</v>
      </c>
      <c r="CI36" s="30">
        <v>164.87</v>
      </c>
      <c r="CJ36" s="30">
        <v>112.012</v>
      </c>
      <c r="CK36" s="30">
        <v>18.2</v>
      </c>
      <c r="CL36" s="30">
        <v>18.2</v>
      </c>
      <c r="CM36" s="30">
        <v>0</v>
      </c>
      <c r="CN36" s="30">
        <v>236</v>
      </c>
      <c r="CO36" s="30">
        <v>237.6</v>
      </c>
      <c r="CP36" s="30">
        <v>237.6</v>
      </c>
      <c r="CQ36" s="30">
        <v>0</v>
      </c>
      <c r="CR36" s="30">
        <v>0</v>
      </c>
      <c r="CS36" s="30">
        <v>0</v>
      </c>
    </row>
    <row r="37" spans="1:97" s="7" customFormat="1" x14ac:dyDescent="0.2">
      <c r="A37" s="20" t="s">
        <v>165</v>
      </c>
      <c r="B37" s="31">
        <f t="shared" si="13"/>
        <v>191.24</v>
      </c>
      <c r="C37" s="31">
        <f t="shared" si="14"/>
        <v>196.22</v>
      </c>
      <c r="D37" s="31">
        <f t="shared" si="15"/>
        <v>158.5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0">
        <v>0</v>
      </c>
      <c r="AN37" s="30">
        <v>0</v>
      </c>
      <c r="AO37" s="30">
        <v>0</v>
      </c>
      <c r="AP37" s="30">
        <v>0</v>
      </c>
      <c r="AQ37" s="30">
        <v>0</v>
      </c>
      <c r="AR37" s="30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0">
        <v>0</v>
      </c>
      <c r="BA37" s="30">
        <v>0</v>
      </c>
      <c r="BB37" s="30">
        <v>0</v>
      </c>
      <c r="BC37" s="30">
        <v>0</v>
      </c>
      <c r="BD37" s="30">
        <v>0</v>
      </c>
      <c r="BE37" s="30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0">
        <v>0</v>
      </c>
      <c r="BN37" s="30">
        <v>0</v>
      </c>
      <c r="BO37" s="30">
        <v>0</v>
      </c>
      <c r="BP37" s="30">
        <v>0</v>
      </c>
      <c r="BQ37" s="30">
        <v>0</v>
      </c>
      <c r="BR37" s="30">
        <v>0</v>
      </c>
      <c r="BS37" s="30">
        <v>0</v>
      </c>
      <c r="BT37" s="30">
        <v>0</v>
      </c>
      <c r="BU37" s="30">
        <v>0</v>
      </c>
      <c r="BV37" s="30">
        <v>4</v>
      </c>
      <c r="BW37" s="30">
        <v>4</v>
      </c>
      <c r="BX37" s="30">
        <v>0</v>
      </c>
      <c r="BY37" s="30">
        <v>0</v>
      </c>
      <c r="BZ37" s="30">
        <v>0</v>
      </c>
      <c r="CA37" s="30">
        <v>0</v>
      </c>
      <c r="CB37" s="30">
        <v>0</v>
      </c>
      <c r="CC37" s="30">
        <v>0</v>
      </c>
      <c r="CD37" s="30">
        <v>0</v>
      </c>
      <c r="CE37" s="30">
        <v>0</v>
      </c>
      <c r="CF37" s="30">
        <v>0</v>
      </c>
      <c r="CG37" s="30">
        <v>0</v>
      </c>
      <c r="CH37" s="30">
        <v>11.64</v>
      </c>
      <c r="CI37" s="30">
        <v>15.52</v>
      </c>
      <c r="CJ37" s="30">
        <v>0</v>
      </c>
      <c r="CK37" s="30">
        <v>18.2</v>
      </c>
      <c r="CL37" s="30">
        <v>18.2</v>
      </c>
      <c r="CM37" s="30">
        <v>0</v>
      </c>
      <c r="CN37" s="30">
        <v>157.4</v>
      </c>
      <c r="CO37" s="30">
        <v>158.5</v>
      </c>
      <c r="CP37" s="30">
        <v>158.5</v>
      </c>
      <c r="CQ37" s="30">
        <v>0</v>
      </c>
      <c r="CR37" s="30">
        <v>0</v>
      </c>
      <c r="CS37" s="30">
        <v>0</v>
      </c>
    </row>
    <row r="38" spans="1:97" s="7" customFormat="1" x14ac:dyDescent="0.2">
      <c r="A38" s="20" t="s">
        <v>166</v>
      </c>
      <c r="B38" s="31">
        <f t="shared" si="13"/>
        <v>763.07999999999993</v>
      </c>
      <c r="C38" s="31">
        <f t="shared" si="14"/>
        <v>858.47900000000004</v>
      </c>
      <c r="D38" s="31">
        <f t="shared" si="15"/>
        <v>632.15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0">
        <v>0</v>
      </c>
      <c r="N38" s="30">
        <v>0</v>
      </c>
      <c r="O38" s="30">
        <v>0</v>
      </c>
      <c r="P38" s="30">
        <v>0</v>
      </c>
      <c r="Q38" s="30">
        <v>0</v>
      </c>
      <c r="R38" s="30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0">
        <v>0</v>
      </c>
      <c r="AA38" s="30">
        <v>0</v>
      </c>
      <c r="AB38" s="30">
        <v>0</v>
      </c>
      <c r="AC38" s="30">
        <v>0</v>
      </c>
      <c r="AD38" s="30">
        <v>0</v>
      </c>
      <c r="AE38" s="30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0">
        <v>0</v>
      </c>
      <c r="AN38" s="30">
        <v>0</v>
      </c>
      <c r="AO38" s="30">
        <v>0</v>
      </c>
      <c r="AP38" s="30">
        <v>0</v>
      </c>
      <c r="AQ38" s="30">
        <v>0</v>
      </c>
      <c r="AR38" s="30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0">
        <v>0</v>
      </c>
      <c r="BA38" s="30">
        <v>0</v>
      </c>
      <c r="BB38" s="30">
        <v>0</v>
      </c>
      <c r="BC38" s="30">
        <v>0</v>
      </c>
      <c r="BD38" s="30">
        <v>0</v>
      </c>
      <c r="BE38" s="30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0">
        <v>0</v>
      </c>
      <c r="BM38" s="30">
        <v>0</v>
      </c>
      <c r="BN38" s="30">
        <v>0</v>
      </c>
      <c r="BO38" s="30">
        <v>0</v>
      </c>
      <c r="BP38" s="30">
        <v>0</v>
      </c>
      <c r="BQ38" s="30">
        <v>0</v>
      </c>
      <c r="BR38" s="30">
        <v>0</v>
      </c>
      <c r="BS38" s="30">
        <v>0</v>
      </c>
      <c r="BT38" s="30">
        <v>0</v>
      </c>
      <c r="BU38" s="30">
        <v>0</v>
      </c>
      <c r="BV38" s="30">
        <v>4</v>
      </c>
      <c r="BW38" s="30">
        <v>4</v>
      </c>
      <c r="BX38" s="30">
        <v>0</v>
      </c>
      <c r="BY38" s="30">
        <v>0</v>
      </c>
      <c r="BZ38" s="30">
        <v>0</v>
      </c>
      <c r="CA38" s="30">
        <v>0</v>
      </c>
      <c r="CB38" s="30">
        <v>0</v>
      </c>
      <c r="CC38" s="30">
        <v>0</v>
      </c>
      <c r="CD38" s="30">
        <v>0</v>
      </c>
      <c r="CE38" s="30">
        <v>0</v>
      </c>
      <c r="CF38" s="30">
        <v>0</v>
      </c>
      <c r="CG38" s="30">
        <v>0</v>
      </c>
      <c r="CH38" s="30">
        <v>339.28</v>
      </c>
      <c r="CI38" s="30">
        <v>432.07900000000001</v>
      </c>
      <c r="CJ38" s="30">
        <v>209.75</v>
      </c>
      <c r="CK38" s="30">
        <v>18.2</v>
      </c>
      <c r="CL38" s="30">
        <v>18.2</v>
      </c>
      <c r="CM38" s="30">
        <v>18.2</v>
      </c>
      <c r="CN38" s="30">
        <v>401.6</v>
      </c>
      <c r="CO38" s="30">
        <v>404.2</v>
      </c>
      <c r="CP38" s="30">
        <v>404.2</v>
      </c>
      <c r="CQ38" s="30">
        <v>0</v>
      </c>
      <c r="CR38" s="30">
        <v>0</v>
      </c>
      <c r="CS38" s="30">
        <v>0</v>
      </c>
    </row>
    <row r="39" spans="1:97" s="7" customFormat="1" x14ac:dyDescent="0.2">
      <c r="A39" s="20" t="s">
        <v>167</v>
      </c>
      <c r="B39" s="31">
        <f t="shared" si="13"/>
        <v>270.67</v>
      </c>
      <c r="C39" s="31">
        <f t="shared" si="14"/>
        <v>349.32974999999999</v>
      </c>
      <c r="D39" s="31">
        <f t="shared" si="15"/>
        <v>327.58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0">
        <v>0</v>
      </c>
      <c r="AN39" s="30">
        <v>0</v>
      </c>
      <c r="AO39" s="30">
        <v>0</v>
      </c>
      <c r="AP39" s="30">
        <v>0</v>
      </c>
      <c r="AQ39" s="30">
        <v>0</v>
      </c>
      <c r="AR39" s="30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0">
        <v>0</v>
      </c>
      <c r="BA39" s="30">
        <v>0</v>
      </c>
      <c r="BB39" s="30">
        <v>0</v>
      </c>
      <c r="BC39" s="30">
        <v>0</v>
      </c>
      <c r="BD39" s="30">
        <v>0</v>
      </c>
      <c r="BE39" s="30">
        <v>0</v>
      </c>
      <c r="BF39" s="30">
        <v>0</v>
      </c>
      <c r="BG39" s="30">
        <v>0</v>
      </c>
      <c r="BH39" s="30">
        <v>0</v>
      </c>
      <c r="BI39" s="30">
        <v>0</v>
      </c>
      <c r="BJ39" s="30">
        <v>0</v>
      </c>
      <c r="BK39" s="30">
        <v>0</v>
      </c>
      <c r="BL39" s="30">
        <v>0</v>
      </c>
      <c r="BM39" s="30">
        <v>0</v>
      </c>
      <c r="BN39" s="30">
        <v>0</v>
      </c>
      <c r="BO39" s="30">
        <v>0</v>
      </c>
      <c r="BP39" s="30">
        <v>0</v>
      </c>
      <c r="BQ39" s="30">
        <v>0</v>
      </c>
      <c r="BR39" s="30">
        <v>0</v>
      </c>
      <c r="BS39" s="30">
        <v>0</v>
      </c>
      <c r="BT39" s="30">
        <v>0</v>
      </c>
      <c r="BU39" s="30">
        <v>0</v>
      </c>
      <c r="BV39" s="30">
        <v>4</v>
      </c>
      <c r="BW39" s="30">
        <v>4</v>
      </c>
      <c r="BX39" s="30">
        <v>4</v>
      </c>
      <c r="BY39" s="30">
        <v>0</v>
      </c>
      <c r="BZ39" s="30">
        <v>0</v>
      </c>
      <c r="CA39" s="30">
        <v>0</v>
      </c>
      <c r="CB39" s="30">
        <v>0</v>
      </c>
      <c r="CC39" s="30">
        <v>0</v>
      </c>
      <c r="CD39" s="30">
        <v>0</v>
      </c>
      <c r="CE39" s="30">
        <v>0</v>
      </c>
      <c r="CF39" s="30">
        <v>0</v>
      </c>
      <c r="CG39" s="30">
        <v>0</v>
      </c>
      <c r="CH39" s="30">
        <v>91.07</v>
      </c>
      <c r="CI39" s="30">
        <v>168.62975</v>
      </c>
      <c r="CJ39" s="30">
        <v>146.88</v>
      </c>
      <c r="CK39" s="30">
        <v>18.2</v>
      </c>
      <c r="CL39" s="30">
        <v>18.2</v>
      </c>
      <c r="CM39" s="30">
        <v>18.2</v>
      </c>
      <c r="CN39" s="30">
        <v>157.4</v>
      </c>
      <c r="CO39" s="30">
        <v>158.5</v>
      </c>
      <c r="CP39" s="30">
        <v>158.5</v>
      </c>
      <c r="CQ39" s="30">
        <v>0</v>
      </c>
      <c r="CR39" s="30">
        <v>0</v>
      </c>
      <c r="CS39" s="30">
        <v>0</v>
      </c>
    </row>
    <row r="40" spans="1:97" s="7" customFormat="1" x14ac:dyDescent="0.2">
      <c r="A40" s="20" t="s">
        <v>168</v>
      </c>
      <c r="B40" s="31">
        <f t="shared" si="13"/>
        <v>1046.21</v>
      </c>
      <c r="C40" s="31">
        <f t="shared" si="14"/>
        <v>1054.3890000000001</v>
      </c>
      <c r="D40" s="31">
        <f t="shared" si="15"/>
        <v>862.02499999999998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0">
        <v>0</v>
      </c>
      <c r="AN40" s="30">
        <v>0</v>
      </c>
      <c r="AO40" s="30">
        <v>0</v>
      </c>
      <c r="AP40" s="30">
        <v>0</v>
      </c>
      <c r="AQ40" s="30">
        <v>0</v>
      </c>
      <c r="AR40" s="30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0">
        <v>0</v>
      </c>
      <c r="BA40" s="30">
        <v>0</v>
      </c>
      <c r="BB40" s="30">
        <v>0</v>
      </c>
      <c r="BC40" s="30">
        <v>0</v>
      </c>
      <c r="BD40" s="30">
        <v>0</v>
      </c>
      <c r="BE40" s="30">
        <v>0</v>
      </c>
      <c r="BF40" s="30">
        <v>0</v>
      </c>
      <c r="BG40" s="30">
        <v>0</v>
      </c>
      <c r="BH40" s="30">
        <v>0</v>
      </c>
      <c r="BI40" s="30">
        <v>0</v>
      </c>
      <c r="BJ40" s="30">
        <v>0</v>
      </c>
      <c r="BK40" s="30">
        <v>0</v>
      </c>
      <c r="BL40" s="30">
        <v>0</v>
      </c>
      <c r="BM40" s="30">
        <v>0</v>
      </c>
      <c r="BN40" s="30">
        <v>0</v>
      </c>
      <c r="BO40" s="30">
        <v>0</v>
      </c>
      <c r="BP40" s="30">
        <v>0</v>
      </c>
      <c r="BQ40" s="30">
        <v>0</v>
      </c>
      <c r="BR40" s="30">
        <v>0</v>
      </c>
      <c r="BS40" s="30">
        <v>0</v>
      </c>
      <c r="BT40" s="30">
        <v>0</v>
      </c>
      <c r="BU40" s="30">
        <v>0</v>
      </c>
      <c r="BV40" s="30">
        <v>4</v>
      </c>
      <c r="BW40" s="30">
        <v>4</v>
      </c>
      <c r="BX40" s="30">
        <v>4</v>
      </c>
      <c r="BY40" s="30">
        <v>0</v>
      </c>
      <c r="BZ40" s="30">
        <v>0</v>
      </c>
      <c r="CA40" s="30">
        <v>0</v>
      </c>
      <c r="CB40" s="30">
        <v>0</v>
      </c>
      <c r="CC40" s="30">
        <v>0</v>
      </c>
      <c r="CD40" s="30">
        <v>0</v>
      </c>
      <c r="CE40" s="30">
        <v>0</v>
      </c>
      <c r="CF40" s="30">
        <v>0</v>
      </c>
      <c r="CG40" s="30">
        <v>0</v>
      </c>
      <c r="CH40" s="30">
        <v>622.41</v>
      </c>
      <c r="CI40" s="30">
        <v>627.98900000000003</v>
      </c>
      <c r="CJ40" s="30">
        <v>435.625</v>
      </c>
      <c r="CK40" s="30">
        <v>18.2</v>
      </c>
      <c r="CL40" s="30">
        <v>18.2</v>
      </c>
      <c r="CM40" s="30">
        <v>18.2</v>
      </c>
      <c r="CN40" s="30">
        <v>401.6</v>
      </c>
      <c r="CO40" s="30">
        <v>404.2</v>
      </c>
      <c r="CP40" s="30">
        <v>404.2</v>
      </c>
      <c r="CQ40" s="30">
        <v>0</v>
      </c>
      <c r="CR40" s="30">
        <v>0</v>
      </c>
      <c r="CS40" s="30">
        <v>0</v>
      </c>
    </row>
    <row r="41" spans="1:97" s="7" customFormat="1" x14ac:dyDescent="0.2">
      <c r="A41" s="20" t="s">
        <v>169</v>
      </c>
      <c r="B41" s="31">
        <f t="shared" si="13"/>
        <v>900.71</v>
      </c>
      <c r="C41" s="31">
        <f t="shared" si="14"/>
        <v>906.70849999999996</v>
      </c>
      <c r="D41" s="31">
        <f t="shared" si="15"/>
        <v>710.05245000000002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0">
        <v>0</v>
      </c>
      <c r="AN41" s="30">
        <v>0</v>
      </c>
      <c r="AO41" s="30">
        <v>0</v>
      </c>
      <c r="AP41" s="30">
        <v>0</v>
      </c>
      <c r="AQ41" s="30">
        <v>0</v>
      </c>
      <c r="AR41" s="30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0">
        <v>0</v>
      </c>
      <c r="BA41" s="30">
        <v>0</v>
      </c>
      <c r="BB41" s="30">
        <v>0</v>
      </c>
      <c r="BC41" s="30">
        <v>0</v>
      </c>
      <c r="BD41" s="30">
        <v>0</v>
      </c>
      <c r="BE41" s="30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0">
        <v>0</v>
      </c>
      <c r="BM41" s="30">
        <v>0</v>
      </c>
      <c r="BN41" s="30">
        <v>0</v>
      </c>
      <c r="BO41" s="30">
        <v>0</v>
      </c>
      <c r="BP41" s="30">
        <v>0</v>
      </c>
      <c r="BQ41" s="30">
        <v>0</v>
      </c>
      <c r="BR41" s="30">
        <v>0</v>
      </c>
      <c r="BS41" s="30">
        <v>0</v>
      </c>
      <c r="BT41" s="30">
        <v>0</v>
      </c>
      <c r="BU41" s="30">
        <v>0</v>
      </c>
      <c r="BV41" s="30">
        <v>4</v>
      </c>
      <c r="BW41" s="30">
        <v>4</v>
      </c>
      <c r="BX41" s="30">
        <v>0</v>
      </c>
      <c r="BY41" s="30">
        <v>0</v>
      </c>
      <c r="BZ41" s="30">
        <v>0</v>
      </c>
      <c r="CA41" s="30">
        <v>0</v>
      </c>
      <c r="CB41" s="30">
        <v>0</v>
      </c>
      <c r="CC41" s="30">
        <v>0</v>
      </c>
      <c r="CD41" s="30">
        <v>0</v>
      </c>
      <c r="CE41" s="30">
        <v>0</v>
      </c>
      <c r="CF41" s="30">
        <v>0</v>
      </c>
      <c r="CG41" s="30">
        <v>0</v>
      </c>
      <c r="CH41" s="30">
        <v>476.91</v>
      </c>
      <c r="CI41" s="30">
        <v>480.30849999999998</v>
      </c>
      <c r="CJ41" s="30">
        <v>287.66399999999999</v>
      </c>
      <c r="CK41" s="30">
        <v>18.2</v>
      </c>
      <c r="CL41" s="30">
        <v>18.2</v>
      </c>
      <c r="CM41" s="30">
        <v>18.19763</v>
      </c>
      <c r="CN41" s="30">
        <v>401.6</v>
      </c>
      <c r="CO41" s="30">
        <v>404.2</v>
      </c>
      <c r="CP41" s="30">
        <v>404.19082000000003</v>
      </c>
      <c r="CQ41" s="30">
        <v>0</v>
      </c>
      <c r="CR41" s="30">
        <v>0</v>
      </c>
      <c r="CS41" s="30">
        <v>0</v>
      </c>
    </row>
    <row r="42" spans="1:97" s="7" customFormat="1" x14ac:dyDescent="0.2">
      <c r="A42" s="20" t="s">
        <v>170</v>
      </c>
      <c r="B42" s="31">
        <f t="shared" si="13"/>
        <v>2524.04</v>
      </c>
      <c r="C42" s="31">
        <f t="shared" si="14"/>
        <v>2635.0990000000002</v>
      </c>
      <c r="D42" s="31">
        <f t="shared" si="15"/>
        <v>2535.9470000000001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0">
        <v>0</v>
      </c>
      <c r="AN42" s="30">
        <v>0</v>
      </c>
      <c r="AO42" s="30">
        <v>0</v>
      </c>
      <c r="AP42" s="30">
        <v>0</v>
      </c>
      <c r="AQ42" s="30">
        <v>0</v>
      </c>
      <c r="AR42" s="30">
        <v>0</v>
      </c>
      <c r="AS42" s="30">
        <v>0</v>
      </c>
      <c r="AT42" s="30">
        <v>0</v>
      </c>
      <c r="AU42" s="30">
        <v>0</v>
      </c>
      <c r="AV42" s="30">
        <v>0</v>
      </c>
      <c r="AW42" s="30">
        <v>0</v>
      </c>
      <c r="AX42" s="30">
        <v>0</v>
      </c>
      <c r="AY42" s="30">
        <v>0</v>
      </c>
      <c r="AZ42" s="30">
        <v>0</v>
      </c>
      <c r="BA42" s="30">
        <v>0</v>
      </c>
      <c r="BB42" s="30">
        <v>0</v>
      </c>
      <c r="BC42" s="30">
        <v>0</v>
      </c>
      <c r="BD42" s="30">
        <v>0</v>
      </c>
      <c r="BE42" s="30">
        <v>0</v>
      </c>
      <c r="BF42" s="30">
        <v>0</v>
      </c>
      <c r="BG42" s="30">
        <v>0</v>
      </c>
      <c r="BH42" s="30">
        <v>0</v>
      </c>
      <c r="BI42" s="30">
        <v>0</v>
      </c>
      <c r="BJ42" s="30">
        <v>0</v>
      </c>
      <c r="BK42" s="30">
        <v>0</v>
      </c>
      <c r="BL42" s="30">
        <v>0</v>
      </c>
      <c r="BM42" s="30">
        <v>0</v>
      </c>
      <c r="BN42" s="30">
        <v>0</v>
      </c>
      <c r="BO42" s="30">
        <v>0</v>
      </c>
      <c r="BP42" s="30">
        <v>0</v>
      </c>
      <c r="BQ42" s="30">
        <v>0</v>
      </c>
      <c r="BR42" s="30">
        <v>0</v>
      </c>
      <c r="BS42" s="30">
        <v>0</v>
      </c>
      <c r="BT42" s="30">
        <v>0</v>
      </c>
      <c r="BU42" s="30">
        <v>0</v>
      </c>
      <c r="BV42" s="30">
        <v>4</v>
      </c>
      <c r="BW42" s="30">
        <v>4</v>
      </c>
      <c r="BX42" s="30">
        <v>4</v>
      </c>
      <c r="BY42" s="30">
        <v>0</v>
      </c>
      <c r="BZ42" s="30">
        <v>0</v>
      </c>
      <c r="CA42" s="30">
        <v>0</v>
      </c>
      <c r="CB42" s="30">
        <v>0</v>
      </c>
      <c r="CC42" s="30">
        <v>0</v>
      </c>
      <c r="CD42" s="30">
        <v>0</v>
      </c>
      <c r="CE42" s="30">
        <v>72.8</v>
      </c>
      <c r="CF42" s="30">
        <v>72.8</v>
      </c>
      <c r="CG42" s="30">
        <v>0</v>
      </c>
      <c r="CH42" s="30">
        <v>822.34</v>
      </c>
      <c r="CI42" s="30">
        <v>922.899</v>
      </c>
      <c r="CJ42" s="30">
        <v>896.54700000000003</v>
      </c>
      <c r="CK42" s="30">
        <v>18.2</v>
      </c>
      <c r="CL42" s="30">
        <v>18.2</v>
      </c>
      <c r="CM42" s="30">
        <v>18.2</v>
      </c>
      <c r="CN42" s="30">
        <v>1606.7</v>
      </c>
      <c r="CO42" s="30">
        <v>1617.2</v>
      </c>
      <c r="CP42" s="30">
        <v>1617.2</v>
      </c>
      <c r="CQ42" s="30">
        <v>0</v>
      </c>
      <c r="CR42" s="30">
        <v>0</v>
      </c>
      <c r="CS42" s="30">
        <v>0</v>
      </c>
    </row>
    <row r="43" spans="1:97" s="7" customFormat="1" x14ac:dyDescent="0.2">
      <c r="A43" s="20" t="s">
        <v>171</v>
      </c>
      <c r="B43" s="31">
        <f t="shared" si="13"/>
        <v>568.14</v>
      </c>
      <c r="C43" s="31">
        <f t="shared" si="14"/>
        <v>571.93950000000007</v>
      </c>
      <c r="D43" s="31">
        <f t="shared" si="15"/>
        <v>319.68252000000007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0">
        <v>0</v>
      </c>
      <c r="AN43" s="30">
        <v>0</v>
      </c>
      <c r="AO43" s="30">
        <v>0</v>
      </c>
      <c r="AP43" s="30">
        <v>0</v>
      </c>
      <c r="AQ43" s="30">
        <v>0</v>
      </c>
      <c r="AR43" s="30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0">
        <v>0</v>
      </c>
      <c r="BA43" s="30">
        <v>0</v>
      </c>
      <c r="BB43" s="30">
        <v>0</v>
      </c>
      <c r="BC43" s="30">
        <v>0</v>
      </c>
      <c r="BD43" s="30">
        <v>0</v>
      </c>
      <c r="BE43" s="30">
        <v>0</v>
      </c>
      <c r="BF43" s="30">
        <v>0</v>
      </c>
      <c r="BG43" s="30">
        <v>0</v>
      </c>
      <c r="BH43" s="30">
        <v>0</v>
      </c>
      <c r="BI43" s="30">
        <v>0</v>
      </c>
      <c r="BJ43" s="30">
        <v>0</v>
      </c>
      <c r="BK43" s="30">
        <v>0</v>
      </c>
      <c r="BL43" s="30">
        <v>0</v>
      </c>
      <c r="BM43" s="30">
        <v>0</v>
      </c>
      <c r="BN43" s="30">
        <v>0</v>
      </c>
      <c r="BO43" s="30">
        <v>0</v>
      </c>
      <c r="BP43" s="30">
        <v>0</v>
      </c>
      <c r="BQ43" s="30">
        <v>0</v>
      </c>
      <c r="BR43" s="30">
        <v>0</v>
      </c>
      <c r="BS43" s="30">
        <v>0</v>
      </c>
      <c r="BT43" s="30">
        <v>0</v>
      </c>
      <c r="BU43" s="30">
        <v>0</v>
      </c>
      <c r="BV43" s="30">
        <v>4</v>
      </c>
      <c r="BW43" s="30">
        <v>4</v>
      </c>
      <c r="BX43" s="30">
        <v>3.9895200000000002</v>
      </c>
      <c r="BY43" s="30">
        <v>0</v>
      </c>
      <c r="BZ43" s="30">
        <v>0</v>
      </c>
      <c r="CA43" s="30">
        <v>0</v>
      </c>
      <c r="CB43" s="30">
        <v>0</v>
      </c>
      <c r="CC43" s="30">
        <v>0</v>
      </c>
      <c r="CD43" s="30">
        <v>0</v>
      </c>
      <c r="CE43" s="30">
        <v>72.8</v>
      </c>
      <c r="CF43" s="30">
        <v>72.8</v>
      </c>
      <c r="CG43" s="30">
        <v>0</v>
      </c>
      <c r="CH43" s="30">
        <v>473.14</v>
      </c>
      <c r="CI43" s="30">
        <v>476.93950000000001</v>
      </c>
      <c r="CJ43" s="30">
        <v>299.03800000000001</v>
      </c>
      <c r="CK43" s="30">
        <v>18.2</v>
      </c>
      <c r="CL43" s="30">
        <v>18.2</v>
      </c>
      <c r="CM43" s="30">
        <v>16.655000000000001</v>
      </c>
      <c r="CN43" s="30">
        <v>0</v>
      </c>
      <c r="CO43" s="30">
        <v>0</v>
      </c>
      <c r="CP43" s="30">
        <v>0</v>
      </c>
      <c r="CQ43" s="30">
        <v>0</v>
      </c>
      <c r="CR43" s="30">
        <v>0</v>
      </c>
      <c r="CS43" s="30">
        <v>0</v>
      </c>
    </row>
    <row r="44" spans="1:97" s="7" customFormat="1" x14ac:dyDescent="0.2">
      <c r="A44" s="20" t="s">
        <v>172</v>
      </c>
      <c r="B44" s="31">
        <f t="shared" si="13"/>
        <v>748.80000000000007</v>
      </c>
      <c r="C44" s="31">
        <f t="shared" si="14"/>
        <v>752.01900000000001</v>
      </c>
      <c r="D44" s="31">
        <f t="shared" si="15"/>
        <v>422.76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0">
        <v>0</v>
      </c>
      <c r="AN44" s="30">
        <v>0</v>
      </c>
      <c r="AO44" s="30">
        <v>0</v>
      </c>
      <c r="AP44" s="30">
        <v>0</v>
      </c>
      <c r="AQ44" s="30">
        <v>0</v>
      </c>
      <c r="AR44" s="30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0">
        <v>0</v>
      </c>
      <c r="BA44" s="30">
        <v>0</v>
      </c>
      <c r="BB44" s="30">
        <v>0</v>
      </c>
      <c r="BC44" s="30">
        <v>0</v>
      </c>
      <c r="BD44" s="30">
        <v>0</v>
      </c>
      <c r="BE44" s="30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0">
        <v>0</v>
      </c>
      <c r="BM44" s="30">
        <v>0</v>
      </c>
      <c r="BN44" s="30">
        <v>0</v>
      </c>
      <c r="BO44" s="30">
        <v>0</v>
      </c>
      <c r="BP44" s="30">
        <v>0</v>
      </c>
      <c r="BQ44" s="30">
        <v>0</v>
      </c>
      <c r="BR44" s="30">
        <v>0</v>
      </c>
      <c r="BS44" s="30">
        <v>0</v>
      </c>
      <c r="BT44" s="30">
        <v>0</v>
      </c>
      <c r="BU44" s="30">
        <v>0</v>
      </c>
      <c r="BV44" s="30">
        <v>4</v>
      </c>
      <c r="BW44" s="30">
        <v>4</v>
      </c>
      <c r="BX44" s="30">
        <v>4</v>
      </c>
      <c r="BY44" s="30">
        <v>0</v>
      </c>
      <c r="BZ44" s="30">
        <v>0</v>
      </c>
      <c r="CA44" s="30">
        <v>0</v>
      </c>
      <c r="CB44" s="30">
        <v>0</v>
      </c>
      <c r="CC44" s="30">
        <v>0</v>
      </c>
      <c r="CD44" s="30">
        <v>0</v>
      </c>
      <c r="CE44" s="30">
        <v>0</v>
      </c>
      <c r="CF44" s="30">
        <v>0</v>
      </c>
      <c r="CG44" s="30">
        <v>0</v>
      </c>
      <c r="CH44" s="30">
        <v>490.6</v>
      </c>
      <c r="CI44" s="30">
        <v>492.21899999999999</v>
      </c>
      <c r="CJ44" s="30">
        <v>162.96</v>
      </c>
      <c r="CK44" s="30">
        <v>18.2</v>
      </c>
      <c r="CL44" s="30">
        <v>18.2</v>
      </c>
      <c r="CM44" s="30">
        <v>18.2</v>
      </c>
      <c r="CN44" s="30">
        <v>236</v>
      </c>
      <c r="CO44" s="30">
        <v>237.6</v>
      </c>
      <c r="CP44" s="30">
        <v>237.6</v>
      </c>
      <c r="CQ44" s="30">
        <v>0</v>
      </c>
      <c r="CR44" s="30">
        <v>0</v>
      </c>
      <c r="CS44" s="30">
        <v>0</v>
      </c>
    </row>
    <row r="45" spans="1:97" s="7" customFormat="1" x14ac:dyDescent="0.2">
      <c r="A45" s="20" t="s">
        <v>173</v>
      </c>
      <c r="B45" s="31">
        <f t="shared" si="13"/>
        <v>536.34</v>
      </c>
      <c r="C45" s="31">
        <f t="shared" si="14"/>
        <v>544.87899999999991</v>
      </c>
      <c r="D45" s="31">
        <f t="shared" si="15"/>
        <v>343.53999999999996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0">
        <v>0</v>
      </c>
      <c r="AN45" s="30">
        <v>0</v>
      </c>
      <c r="AO45" s="30">
        <v>0</v>
      </c>
      <c r="AP45" s="30">
        <v>0</v>
      </c>
      <c r="AQ45" s="30">
        <v>0</v>
      </c>
      <c r="AR45" s="30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0">
        <v>0</v>
      </c>
      <c r="BA45" s="30">
        <v>0</v>
      </c>
      <c r="BB45" s="30">
        <v>0</v>
      </c>
      <c r="BC45" s="30">
        <v>0</v>
      </c>
      <c r="BD45" s="30">
        <v>0</v>
      </c>
      <c r="BE45" s="30">
        <v>0</v>
      </c>
      <c r="BF45" s="30">
        <v>0</v>
      </c>
      <c r="BG45" s="30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0">
        <v>0</v>
      </c>
      <c r="BN45" s="30">
        <v>0</v>
      </c>
      <c r="BO45" s="30">
        <v>0</v>
      </c>
      <c r="BP45" s="30">
        <v>0</v>
      </c>
      <c r="BQ45" s="30">
        <v>0</v>
      </c>
      <c r="BR45" s="30">
        <v>0</v>
      </c>
      <c r="BS45" s="30">
        <v>0</v>
      </c>
      <c r="BT45" s="30">
        <v>0</v>
      </c>
      <c r="BU45" s="30">
        <v>0</v>
      </c>
      <c r="BV45" s="30">
        <v>4</v>
      </c>
      <c r="BW45" s="30">
        <v>4</v>
      </c>
      <c r="BX45" s="30">
        <v>0</v>
      </c>
      <c r="BY45" s="30">
        <v>0</v>
      </c>
      <c r="BZ45" s="30">
        <v>0</v>
      </c>
      <c r="CA45" s="30">
        <v>0</v>
      </c>
      <c r="CB45" s="30">
        <v>0</v>
      </c>
      <c r="CC45" s="30">
        <v>0</v>
      </c>
      <c r="CD45" s="30">
        <v>0</v>
      </c>
      <c r="CE45" s="30">
        <v>0</v>
      </c>
      <c r="CF45" s="30">
        <v>0</v>
      </c>
      <c r="CG45" s="30">
        <v>0</v>
      </c>
      <c r="CH45" s="30">
        <v>356.74</v>
      </c>
      <c r="CI45" s="30">
        <v>364.17899999999997</v>
      </c>
      <c r="CJ45" s="30">
        <v>166.84</v>
      </c>
      <c r="CK45" s="30">
        <v>18.2</v>
      </c>
      <c r="CL45" s="30">
        <v>18.2</v>
      </c>
      <c r="CM45" s="30">
        <v>18.2</v>
      </c>
      <c r="CN45" s="30">
        <v>157.4</v>
      </c>
      <c r="CO45" s="30">
        <v>158.5</v>
      </c>
      <c r="CP45" s="30">
        <v>158.5</v>
      </c>
      <c r="CQ45" s="30">
        <v>0</v>
      </c>
      <c r="CR45" s="30">
        <v>0</v>
      </c>
      <c r="CS45" s="30">
        <v>0</v>
      </c>
    </row>
    <row r="46" spans="1:97" s="7" customFormat="1" x14ac:dyDescent="0.2">
      <c r="A46" s="20" t="s">
        <v>174</v>
      </c>
      <c r="B46" s="31">
        <f t="shared" si="13"/>
        <v>1350.55</v>
      </c>
      <c r="C46" s="31">
        <f t="shared" si="14"/>
        <v>1485.9782500000001</v>
      </c>
      <c r="D46" s="31">
        <f t="shared" si="15"/>
        <v>710.81500000000005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0">
        <v>0</v>
      </c>
      <c r="AN46" s="30">
        <v>0</v>
      </c>
      <c r="AO46" s="30">
        <v>0</v>
      </c>
      <c r="AP46" s="30">
        <v>0</v>
      </c>
      <c r="AQ46" s="30">
        <v>0</v>
      </c>
      <c r="AR46" s="30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0">
        <v>0</v>
      </c>
      <c r="BA46" s="30">
        <v>0</v>
      </c>
      <c r="BB46" s="30">
        <v>0</v>
      </c>
      <c r="BC46" s="30">
        <v>0</v>
      </c>
      <c r="BD46" s="30">
        <v>0</v>
      </c>
      <c r="BE46" s="30">
        <v>0</v>
      </c>
      <c r="BF46" s="30">
        <v>0</v>
      </c>
      <c r="BG46" s="30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0">
        <v>0</v>
      </c>
      <c r="BN46" s="30">
        <v>0</v>
      </c>
      <c r="BO46" s="30">
        <v>0</v>
      </c>
      <c r="BP46" s="30">
        <v>0</v>
      </c>
      <c r="BQ46" s="30">
        <v>0</v>
      </c>
      <c r="BR46" s="30">
        <v>0</v>
      </c>
      <c r="BS46" s="30">
        <v>0</v>
      </c>
      <c r="BT46" s="30">
        <v>0</v>
      </c>
      <c r="BU46" s="30">
        <v>0</v>
      </c>
      <c r="BV46" s="30">
        <v>4</v>
      </c>
      <c r="BW46" s="30">
        <v>4</v>
      </c>
      <c r="BX46" s="30">
        <v>4</v>
      </c>
      <c r="BY46" s="30">
        <v>0</v>
      </c>
      <c r="BZ46" s="30">
        <v>0</v>
      </c>
      <c r="CA46" s="30">
        <v>0</v>
      </c>
      <c r="CB46" s="30">
        <v>0</v>
      </c>
      <c r="CC46" s="30">
        <v>0</v>
      </c>
      <c r="CD46" s="30">
        <v>0</v>
      </c>
      <c r="CE46" s="30">
        <v>0</v>
      </c>
      <c r="CF46" s="30">
        <v>0</v>
      </c>
      <c r="CG46" s="30">
        <v>0</v>
      </c>
      <c r="CH46" s="30">
        <v>1328.35</v>
      </c>
      <c r="CI46" s="30">
        <v>1329.87825</v>
      </c>
      <c r="CJ46" s="30">
        <v>554.71500000000003</v>
      </c>
      <c r="CK46" s="30">
        <v>18.2</v>
      </c>
      <c r="CL46" s="30">
        <v>18.2</v>
      </c>
      <c r="CM46" s="30">
        <v>18.2</v>
      </c>
      <c r="CN46" s="30">
        <v>0</v>
      </c>
      <c r="CO46" s="30">
        <v>133.9</v>
      </c>
      <c r="CP46" s="30">
        <v>133.9</v>
      </c>
      <c r="CQ46" s="30">
        <v>0</v>
      </c>
      <c r="CR46" s="30">
        <v>0</v>
      </c>
      <c r="CS46" s="30">
        <v>0</v>
      </c>
    </row>
    <row r="47" spans="1:97" s="7" customFormat="1" x14ac:dyDescent="0.2">
      <c r="A47" s="20" t="s">
        <v>175</v>
      </c>
      <c r="B47" s="31">
        <f t="shared" si="13"/>
        <v>223.678</v>
      </c>
      <c r="C47" s="31">
        <f t="shared" si="14"/>
        <v>180.7</v>
      </c>
      <c r="D47" s="31">
        <f t="shared" si="15"/>
        <v>158.5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0">
        <v>0</v>
      </c>
      <c r="AN47" s="30">
        <v>0</v>
      </c>
      <c r="AO47" s="30">
        <v>0</v>
      </c>
      <c r="AP47" s="30">
        <v>0</v>
      </c>
      <c r="AQ47" s="30">
        <v>0</v>
      </c>
      <c r="AR47" s="30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0">
        <v>0</v>
      </c>
      <c r="BA47" s="30">
        <v>0</v>
      </c>
      <c r="BB47" s="30">
        <v>0</v>
      </c>
      <c r="BC47" s="30">
        <v>0</v>
      </c>
      <c r="BD47" s="30">
        <v>0</v>
      </c>
      <c r="BE47" s="30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0</v>
      </c>
      <c r="BK47" s="30">
        <v>0</v>
      </c>
      <c r="BL47" s="30">
        <v>0</v>
      </c>
      <c r="BM47" s="30">
        <v>0</v>
      </c>
      <c r="BN47" s="30">
        <v>0</v>
      </c>
      <c r="BO47" s="30">
        <v>0</v>
      </c>
      <c r="BP47" s="30">
        <v>0</v>
      </c>
      <c r="BQ47" s="30">
        <v>0</v>
      </c>
      <c r="BR47" s="30">
        <v>0</v>
      </c>
      <c r="BS47" s="30">
        <v>0</v>
      </c>
      <c r="BT47" s="30">
        <v>0</v>
      </c>
      <c r="BU47" s="30">
        <v>0</v>
      </c>
      <c r="BV47" s="30">
        <v>4</v>
      </c>
      <c r="BW47" s="30">
        <v>4</v>
      </c>
      <c r="BX47" s="30">
        <v>0</v>
      </c>
      <c r="BY47" s="30">
        <v>0</v>
      </c>
      <c r="BZ47" s="30">
        <v>0</v>
      </c>
      <c r="CA47" s="30">
        <v>0</v>
      </c>
      <c r="CB47" s="30">
        <v>0</v>
      </c>
      <c r="CC47" s="30">
        <v>0</v>
      </c>
      <c r="CD47" s="30">
        <v>0</v>
      </c>
      <c r="CE47" s="30">
        <v>0</v>
      </c>
      <c r="CF47" s="30">
        <v>0</v>
      </c>
      <c r="CG47" s="30">
        <v>0</v>
      </c>
      <c r="CH47" s="30">
        <v>44.078000000000003</v>
      </c>
      <c r="CI47" s="30">
        <v>0</v>
      </c>
      <c r="CJ47" s="30">
        <v>0</v>
      </c>
      <c r="CK47" s="30">
        <v>18.2</v>
      </c>
      <c r="CL47" s="30">
        <v>18.2</v>
      </c>
      <c r="CM47" s="30">
        <v>0</v>
      </c>
      <c r="CN47" s="30">
        <v>157.4</v>
      </c>
      <c r="CO47" s="30">
        <v>158.5</v>
      </c>
      <c r="CP47" s="30">
        <v>158.5</v>
      </c>
      <c r="CQ47" s="30">
        <v>0</v>
      </c>
      <c r="CR47" s="30">
        <v>0</v>
      </c>
      <c r="CS47" s="30">
        <v>0</v>
      </c>
    </row>
    <row r="48" spans="1:97" s="26" customFormat="1" ht="25.5" x14ac:dyDescent="0.2">
      <c r="A48" s="15" t="s">
        <v>37</v>
      </c>
      <c r="B48" s="29">
        <f t="shared" si="13"/>
        <v>35528.6</v>
      </c>
      <c r="C48" s="29">
        <f t="shared" si="14"/>
        <v>0</v>
      </c>
      <c r="D48" s="29">
        <f t="shared" si="15"/>
        <v>0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35528.6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  <c r="AN48" s="28">
        <v>0</v>
      </c>
      <c r="AO48" s="28">
        <v>0</v>
      </c>
      <c r="AP48" s="28">
        <v>0</v>
      </c>
      <c r="AQ48" s="28">
        <v>0</v>
      </c>
      <c r="AR48" s="28">
        <v>0</v>
      </c>
      <c r="AS48" s="28">
        <v>0</v>
      </c>
      <c r="AT48" s="28">
        <v>0</v>
      </c>
      <c r="AU48" s="28">
        <v>0</v>
      </c>
      <c r="AV48" s="28">
        <v>0</v>
      </c>
      <c r="AW48" s="28">
        <v>0</v>
      </c>
      <c r="AX48" s="28">
        <v>0</v>
      </c>
      <c r="AY48" s="28">
        <v>0</v>
      </c>
      <c r="AZ48" s="28">
        <v>0</v>
      </c>
      <c r="BA48" s="28">
        <v>0</v>
      </c>
      <c r="BB48" s="28">
        <v>0</v>
      </c>
      <c r="BC48" s="28">
        <v>0</v>
      </c>
      <c r="BD48" s="28">
        <v>0</v>
      </c>
      <c r="BE48" s="28">
        <v>0</v>
      </c>
      <c r="BF48" s="28">
        <v>0</v>
      </c>
      <c r="BG48" s="28">
        <v>0</v>
      </c>
      <c r="BH48" s="28">
        <v>0</v>
      </c>
      <c r="BI48" s="28">
        <v>0</v>
      </c>
      <c r="BJ48" s="28">
        <v>0</v>
      </c>
      <c r="BK48" s="28">
        <v>0</v>
      </c>
      <c r="BL48" s="28">
        <v>0</v>
      </c>
      <c r="BM48" s="28">
        <v>0</v>
      </c>
      <c r="BN48" s="28">
        <v>0</v>
      </c>
      <c r="BO48" s="28">
        <v>0</v>
      </c>
      <c r="BP48" s="28">
        <v>0</v>
      </c>
      <c r="BQ48" s="28">
        <v>0</v>
      </c>
      <c r="BR48" s="28">
        <v>0</v>
      </c>
      <c r="BS48" s="28">
        <v>0</v>
      </c>
      <c r="BT48" s="28">
        <v>0</v>
      </c>
      <c r="BU48" s="28">
        <v>0</v>
      </c>
      <c r="BV48" s="28">
        <v>0</v>
      </c>
      <c r="BW48" s="28">
        <v>0</v>
      </c>
      <c r="BX48" s="28">
        <v>0</v>
      </c>
      <c r="BY48" s="28">
        <v>0</v>
      </c>
      <c r="BZ48" s="28">
        <v>0</v>
      </c>
      <c r="CA48" s="28">
        <v>0</v>
      </c>
      <c r="CB48" s="28">
        <v>0</v>
      </c>
      <c r="CC48" s="28">
        <v>0</v>
      </c>
      <c r="CD48" s="28">
        <v>0</v>
      </c>
      <c r="CE48" s="28">
        <v>0</v>
      </c>
      <c r="CF48" s="28">
        <v>0</v>
      </c>
      <c r="CG48" s="28">
        <v>0</v>
      </c>
      <c r="CH48" s="28">
        <v>0</v>
      </c>
      <c r="CI48" s="28">
        <v>0</v>
      </c>
      <c r="CJ48" s="28">
        <v>0</v>
      </c>
      <c r="CK48" s="28">
        <v>0</v>
      </c>
      <c r="CL48" s="28">
        <v>0</v>
      </c>
      <c r="CM48" s="28">
        <v>0</v>
      </c>
      <c r="CN48" s="28">
        <v>0</v>
      </c>
      <c r="CO48" s="28">
        <v>0</v>
      </c>
      <c r="CP48" s="28">
        <v>0</v>
      </c>
      <c r="CQ48" s="28">
        <v>0</v>
      </c>
      <c r="CR48" s="28">
        <v>0</v>
      </c>
      <c r="CS48" s="28">
        <v>0</v>
      </c>
    </row>
    <row r="49" spans="1:97" s="26" customFormat="1" x14ac:dyDescent="0.2">
      <c r="A49" s="15" t="s">
        <v>38</v>
      </c>
      <c r="B49" s="27">
        <f t="shared" ref="B49:AG49" si="16">B5+B18+B24+B48</f>
        <v>13710469.194570001</v>
      </c>
      <c r="C49" s="27">
        <f t="shared" si="16"/>
        <v>14251934.67378</v>
      </c>
      <c r="D49" s="27">
        <f t="shared" si="16"/>
        <v>14110539.983239999</v>
      </c>
      <c r="E49" s="27">
        <f t="shared" si="16"/>
        <v>946.5</v>
      </c>
      <c r="F49" s="27">
        <f t="shared" si="16"/>
        <v>946.5</v>
      </c>
      <c r="G49" s="27">
        <f t="shared" si="16"/>
        <v>912.98080000000004</v>
      </c>
      <c r="H49" s="27">
        <f t="shared" si="16"/>
        <v>149632.70000000001</v>
      </c>
      <c r="I49" s="27">
        <f t="shared" si="16"/>
        <v>148661.09999999998</v>
      </c>
      <c r="J49" s="27">
        <f t="shared" si="16"/>
        <v>136824.24904</v>
      </c>
      <c r="K49" s="27">
        <f t="shared" si="16"/>
        <v>5530.2</v>
      </c>
      <c r="L49" s="27">
        <f t="shared" si="16"/>
        <v>5530.2</v>
      </c>
      <c r="M49" s="27">
        <f t="shared" si="16"/>
        <v>5146.2248600000003</v>
      </c>
      <c r="N49" s="27">
        <f t="shared" si="16"/>
        <v>39.1</v>
      </c>
      <c r="O49" s="27">
        <f t="shared" si="16"/>
        <v>39.1</v>
      </c>
      <c r="P49" s="27">
        <f t="shared" si="16"/>
        <v>39.1</v>
      </c>
      <c r="Q49" s="27">
        <f t="shared" si="16"/>
        <v>2567.3000000000002</v>
      </c>
      <c r="R49" s="27">
        <f t="shared" si="16"/>
        <v>2610.1</v>
      </c>
      <c r="S49" s="27">
        <f t="shared" si="16"/>
        <v>1537.6684800000003</v>
      </c>
      <c r="T49" s="27">
        <f t="shared" si="16"/>
        <v>12062.000000000004</v>
      </c>
      <c r="U49" s="27">
        <f t="shared" si="16"/>
        <v>12062.000000000004</v>
      </c>
      <c r="V49" s="27">
        <f t="shared" si="16"/>
        <v>11994.074810000004</v>
      </c>
      <c r="W49" s="27">
        <f t="shared" si="16"/>
        <v>11491579.999999998</v>
      </c>
      <c r="X49" s="27">
        <f t="shared" si="16"/>
        <v>12038425.299999999</v>
      </c>
      <c r="Y49" s="27">
        <f t="shared" si="16"/>
        <v>12035154.1174</v>
      </c>
      <c r="Z49" s="27">
        <f t="shared" si="16"/>
        <v>416876.60000000003</v>
      </c>
      <c r="AA49" s="27">
        <f t="shared" si="16"/>
        <v>403102.7</v>
      </c>
      <c r="AB49" s="27">
        <f t="shared" si="16"/>
        <v>399402.49536</v>
      </c>
      <c r="AC49" s="27">
        <f t="shared" si="16"/>
        <v>5944.8</v>
      </c>
      <c r="AD49" s="27">
        <f t="shared" si="16"/>
        <v>5837.9000000000005</v>
      </c>
      <c r="AE49" s="27">
        <f t="shared" si="16"/>
        <v>5169.9657299999999</v>
      </c>
      <c r="AF49" s="27">
        <f t="shared" si="16"/>
        <v>262388.2</v>
      </c>
      <c r="AG49" s="27">
        <f t="shared" si="16"/>
        <v>257208.31969</v>
      </c>
      <c r="AH49" s="27">
        <f t="shared" ref="AH49:BM49" si="17">AH5+AH18+AH24+AH48</f>
        <v>236885.57314999998</v>
      </c>
      <c r="AI49" s="27">
        <f t="shared" si="17"/>
        <v>708578.8</v>
      </c>
      <c r="AJ49" s="27">
        <f t="shared" si="17"/>
        <v>717503.31331000011</v>
      </c>
      <c r="AK49" s="27">
        <f t="shared" si="17"/>
        <v>692001.58308999997</v>
      </c>
      <c r="AL49" s="27">
        <f t="shared" si="17"/>
        <v>74739</v>
      </c>
      <c r="AM49" s="27">
        <f t="shared" si="17"/>
        <v>74739</v>
      </c>
      <c r="AN49" s="27">
        <f t="shared" si="17"/>
        <v>74043.559370000003</v>
      </c>
      <c r="AO49" s="27">
        <f t="shared" si="17"/>
        <v>306</v>
      </c>
      <c r="AP49" s="27">
        <f t="shared" si="17"/>
        <v>397.64000000000004</v>
      </c>
      <c r="AQ49" s="27">
        <f t="shared" si="17"/>
        <v>238.584</v>
      </c>
      <c r="AR49" s="27">
        <f t="shared" si="17"/>
        <v>10321.200000000001</v>
      </c>
      <c r="AS49" s="27">
        <f t="shared" si="17"/>
        <v>10301.1</v>
      </c>
      <c r="AT49" s="27">
        <f t="shared" si="17"/>
        <v>9600.3953700000002</v>
      </c>
      <c r="AU49" s="27">
        <f t="shared" si="17"/>
        <v>102045.99155000001</v>
      </c>
      <c r="AV49" s="27">
        <f t="shared" si="17"/>
        <v>99780.89155</v>
      </c>
      <c r="AW49" s="27">
        <f t="shared" si="17"/>
        <v>68065.467019999996</v>
      </c>
      <c r="AX49" s="27">
        <f t="shared" si="17"/>
        <v>4381.4084499999999</v>
      </c>
      <c r="AY49" s="27">
        <f t="shared" si="17"/>
        <v>4381.4084499999999</v>
      </c>
      <c r="AZ49" s="27">
        <f t="shared" si="17"/>
        <v>4381.4084499999999</v>
      </c>
      <c r="BA49" s="27">
        <f t="shared" si="17"/>
        <v>42854.399999999994</v>
      </c>
      <c r="BB49" s="27">
        <f t="shared" si="17"/>
        <v>45153.500000000007</v>
      </c>
      <c r="BC49" s="27">
        <f t="shared" si="17"/>
        <v>39749.851539999996</v>
      </c>
      <c r="BD49" s="27">
        <f t="shared" si="17"/>
        <v>772.59999999999991</v>
      </c>
      <c r="BE49" s="27">
        <f t="shared" si="17"/>
        <v>772.59999999999991</v>
      </c>
      <c r="BF49" s="27">
        <f t="shared" si="17"/>
        <v>599.05074999999999</v>
      </c>
      <c r="BG49" s="27">
        <f t="shared" si="17"/>
        <v>5757.3999999999987</v>
      </c>
      <c r="BH49" s="27">
        <f t="shared" si="17"/>
        <v>5329.2759999999998</v>
      </c>
      <c r="BI49" s="27">
        <f t="shared" si="17"/>
        <v>4963.8772899999994</v>
      </c>
      <c r="BJ49" s="27">
        <f t="shared" si="17"/>
        <v>97815.974369999996</v>
      </c>
      <c r="BK49" s="27">
        <f t="shared" si="17"/>
        <v>106586.19099999999</v>
      </c>
      <c r="BL49" s="27">
        <f t="shared" si="17"/>
        <v>99015.964389999979</v>
      </c>
      <c r="BM49" s="27">
        <f t="shared" si="17"/>
        <v>129004.99999999999</v>
      </c>
      <c r="BN49" s="27">
        <f t="shared" ref="BN49:CS49" si="18">BN5+BN18+BN24+BN48</f>
        <v>128790.29599999999</v>
      </c>
      <c r="BO49" s="27">
        <f t="shared" si="18"/>
        <v>128790.29599999999</v>
      </c>
      <c r="BP49" s="27">
        <f t="shared" si="18"/>
        <v>810.721</v>
      </c>
      <c r="BQ49" s="27">
        <f t="shared" si="18"/>
        <v>810.721</v>
      </c>
      <c r="BR49" s="27">
        <f t="shared" si="18"/>
        <v>700.41100999999992</v>
      </c>
      <c r="BS49" s="27">
        <f t="shared" si="18"/>
        <v>166.2</v>
      </c>
      <c r="BT49" s="27">
        <f t="shared" si="18"/>
        <v>166.2</v>
      </c>
      <c r="BU49" s="27">
        <f t="shared" si="18"/>
        <v>45.001650000000005</v>
      </c>
      <c r="BV49" s="27">
        <f t="shared" si="18"/>
        <v>194</v>
      </c>
      <c r="BW49" s="27">
        <f t="shared" si="18"/>
        <v>194</v>
      </c>
      <c r="BX49" s="27">
        <f t="shared" si="18"/>
        <v>122.92992</v>
      </c>
      <c r="BY49" s="27">
        <f t="shared" si="18"/>
        <v>18381.487000000001</v>
      </c>
      <c r="BZ49" s="27">
        <f t="shared" si="18"/>
        <v>18381.487000000001</v>
      </c>
      <c r="CA49" s="27">
        <f t="shared" si="18"/>
        <v>17945.779270000003</v>
      </c>
      <c r="CB49" s="27">
        <f t="shared" si="18"/>
        <v>68257.269</v>
      </c>
      <c r="CC49" s="27">
        <f t="shared" si="18"/>
        <v>65746.479579999985</v>
      </c>
      <c r="CD49" s="27">
        <f t="shared" si="18"/>
        <v>59750.575420000008</v>
      </c>
      <c r="CE49" s="27">
        <f t="shared" si="18"/>
        <v>1515.4</v>
      </c>
      <c r="CF49" s="27">
        <f t="shared" si="18"/>
        <v>1231.175</v>
      </c>
      <c r="CG49" s="27">
        <f t="shared" si="18"/>
        <v>839.62015000000008</v>
      </c>
      <c r="CH49" s="27">
        <f t="shared" si="18"/>
        <v>52200.283200000005</v>
      </c>
      <c r="CI49" s="27">
        <f t="shared" si="18"/>
        <v>52200.715200000006</v>
      </c>
      <c r="CJ49" s="27">
        <f t="shared" si="18"/>
        <v>32142.754199999996</v>
      </c>
      <c r="CK49" s="27">
        <f t="shared" si="18"/>
        <v>640.95999999999981</v>
      </c>
      <c r="CL49" s="27">
        <f t="shared" si="18"/>
        <v>640.95999999999981</v>
      </c>
      <c r="CM49" s="27">
        <f t="shared" si="18"/>
        <v>491.05568999999991</v>
      </c>
      <c r="CN49" s="27">
        <f t="shared" si="18"/>
        <v>17193.699999999997</v>
      </c>
      <c r="CO49" s="27">
        <f t="shared" si="18"/>
        <v>17440.5</v>
      </c>
      <c r="CP49" s="27">
        <f t="shared" si="18"/>
        <v>17322.13393</v>
      </c>
      <c r="CQ49" s="27">
        <f t="shared" si="18"/>
        <v>26964</v>
      </c>
      <c r="CR49" s="27">
        <f t="shared" si="18"/>
        <v>26964</v>
      </c>
      <c r="CS49" s="27">
        <f t="shared" si="18"/>
        <v>26663.235100000002</v>
      </c>
    </row>
    <row r="50" spans="1:97" s="7" customFormat="1" x14ac:dyDescent="0.2"/>
    <row r="51" spans="1:97" s="7" customFormat="1" x14ac:dyDescent="0.2"/>
    <row r="52" spans="1:97" s="7" customFormat="1" x14ac:dyDescent="0.2"/>
    <row r="53" spans="1:97" s="7" customFormat="1" x14ac:dyDescent="0.2"/>
    <row r="54" spans="1:97" s="7" customFormat="1" x14ac:dyDescent="0.2"/>
    <row r="55" spans="1:97" s="7" customFormat="1" x14ac:dyDescent="0.2"/>
    <row r="56" spans="1:97" s="7" customFormat="1" x14ac:dyDescent="0.2"/>
    <row r="57" spans="1:97" s="7" customFormat="1" x14ac:dyDescent="0.2"/>
    <row r="58" spans="1:97" s="7" customFormat="1" x14ac:dyDescent="0.2"/>
    <row r="59" spans="1:97" s="7" customFormat="1" x14ac:dyDescent="0.2"/>
    <row r="60" spans="1:97" s="7" customFormat="1" x14ac:dyDescent="0.2"/>
    <row r="61" spans="1:97" s="7" customFormat="1" x14ac:dyDescent="0.2"/>
    <row r="62" spans="1:97" s="7" customFormat="1" x14ac:dyDescent="0.2"/>
    <row r="63" spans="1:97" s="7" customFormat="1" x14ac:dyDescent="0.2"/>
    <row r="64" spans="1:97" s="7" customFormat="1" x14ac:dyDescent="0.2"/>
    <row r="65" spans="65:66" s="7" customFormat="1" x14ac:dyDescent="0.2"/>
    <row r="66" spans="65:66" s="7" customFormat="1" x14ac:dyDescent="0.2"/>
    <row r="67" spans="65:66" s="7" customFormat="1" x14ac:dyDescent="0.2"/>
    <row r="68" spans="65:66" x14ac:dyDescent="0.2">
      <c r="BM68" s="7"/>
      <c r="BN68" s="7"/>
    </row>
    <row r="69" spans="65:66" x14ac:dyDescent="0.2">
      <c r="BM69" s="7"/>
      <c r="BN69" s="7"/>
    </row>
    <row r="70" spans="65:66" x14ac:dyDescent="0.2">
      <c r="BM70" s="7"/>
      <c r="BN70" s="7"/>
    </row>
    <row r="71" spans="65:66" x14ac:dyDescent="0.2">
      <c r="BM71" s="7"/>
      <c r="BN71" s="7"/>
    </row>
    <row r="72" spans="65:66" x14ac:dyDescent="0.2">
      <c r="BM72" s="7"/>
      <c r="BN72" s="7"/>
    </row>
    <row r="73" spans="65:66" x14ac:dyDescent="0.2">
      <c r="BM73" s="7"/>
      <c r="BN73" s="7"/>
    </row>
    <row r="74" spans="65:66" x14ac:dyDescent="0.2">
      <c r="BM74" s="7"/>
      <c r="BN74" s="7"/>
    </row>
    <row r="75" spans="65:66" x14ac:dyDescent="0.2">
      <c r="BM75" s="7"/>
      <c r="BN75" s="7"/>
    </row>
    <row r="76" spans="65:66" x14ac:dyDescent="0.2">
      <c r="BM76" s="7"/>
      <c r="BN76" s="7"/>
    </row>
    <row r="77" spans="65:66" x14ac:dyDescent="0.2">
      <c r="BM77" s="7"/>
      <c r="BN77" s="7"/>
    </row>
    <row r="78" spans="65:66" x14ac:dyDescent="0.2">
      <c r="BM78" s="7"/>
      <c r="BN78" s="7"/>
    </row>
    <row r="79" spans="65:66" x14ac:dyDescent="0.2">
      <c r="BM79" s="7"/>
      <c r="BN79" s="7"/>
    </row>
    <row r="80" spans="65:66" x14ac:dyDescent="0.2">
      <c r="BM80" s="7"/>
      <c r="BN80" s="7"/>
    </row>
    <row r="81" spans="65:66" x14ac:dyDescent="0.2">
      <c r="BM81" s="7"/>
      <c r="BN81" s="7"/>
    </row>
    <row r="82" spans="65:66" x14ac:dyDescent="0.2">
      <c r="BM82" s="7"/>
      <c r="BN82" s="7"/>
    </row>
    <row r="83" spans="65:66" x14ac:dyDescent="0.2">
      <c r="BM83" s="7"/>
      <c r="BN83" s="7"/>
    </row>
    <row r="84" spans="65:66" x14ac:dyDescent="0.2">
      <c r="BM84" s="7"/>
      <c r="BN84" s="7"/>
    </row>
    <row r="85" spans="65:66" x14ac:dyDescent="0.2">
      <c r="BM85" s="7"/>
      <c r="BN85" s="7"/>
    </row>
    <row r="86" spans="65:66" x14ac:dyDescent="0.2">
      <c r="BM86" s="7"/>
      <c r="BN86" s="7"/>
    </row>
    <row r="87" spans="65:66" x14ac:dyDescent="0.2">
      <c r="BM87" s="7"/>
      <c r="BN87" s="7"/>
    </row>
    <row r="88" spans="65:66" x14ac:dyDescent="0.2">
      <c r="BM88" s="7"/>
      <c r="BN88" s="7"/>
    </row>
    <row r="89" spans="65:66" x14ac:dyDescent="0.2">
      <c r="BM89" s="7"/>
      <c r="BN89" s="7"/>
    </row>
    <row r="90" spans="65:66" x14ac:dyDescent="0.2">
      <c r="BM90" s="7"/>
      <c r="BN90" s="7"/>
    </row>
    <row r="91" spans="65:66" x14ac:dyDescent="0.2">
      <c r="BM91" s="7"/>
      <c r="BN91" s="7"/>
    </row>
    <row r="92" spans="65:66" x14ac:dyDescent="0.2">
      <c r="BM92" s="7"/>
      <c r="BN92" s="7"/>
    </row>
    <row r="93" spans="65:66" x14ac:dyDescent="0.2">
      <c r="BM93" s="7"/>
      <c r="BN93" s="7"/>
    </row>
    <row r="94" spans="65:66" x14ac:dyDescent="0.2">
      <c r="BM94" s="7"/>
      <c r="BN94" s="7"/>
    </row>
    <row r="95" spans="65:66" x14ac:dyDescent="0.2">
      <c r="BM95" s="7"/>
      <c r="BN95" s="7"/>
    </row>
  </sheetData>
  <mergeCells count="66">
    <mergeCell ref="B1:J1"/>
    <mergeCell ref="BJ2:BL2"/>
    <mergeCell ref="BM2:BO2"/>
    <mergeCell ref="BP2:BR2"/>
    <mergeCell ref="BS2:BU2"/>
    <mergeCell ref="AU2:AW2"/>
    <mergeCell ref="AX2:AZ2"/>
    <mergeCell ref="BA2:BC2"/>
    <mergeCell ref="BD2:BF2"/>
    <mergeCell ref="BG2:BI2"/>
    <mergeCell ref="AF2:AH2"/>
    <mergeCell ref="AI2:AK2"/>
    <mergeCell ref="AL2:AN2"/>
    <mergeCell ref="CH2:CJ2"/>
    <mergeCell ref="CE2:CG2"/>
    <mergeCell ref="N2:P2"/>
    <mergeCell ref="AO2:AQ2"/>
    <mergeCell ref="AR2:AT2"/>
    <mergeCell ref="Q2:S2"/>
    <mergeCell ref="T2:V2"/>
    <mergeCell ref="W2:Y2"/>
    <mergeCell ref="Z2:AB2"/>
    <mergeCell ref="AC2:AE2"/>
    <mergeCell ref="BY2:CA2"/>
    <mergeCell ref="CB2:CD2"/>
    <mergeCell ref="BV2:BX2"/>
    <mergeCell ref="CQ3:CS3"/>
    <mergeCell ref="A2:A4"/>
    <mergeCell ref="B2:D2"/>
    <mergeCell ref="B3:D3"/>
    <mergeCell ref="E2:G2"/>
    <mergeCell ref="H2:J2"/>
    <mergeCell ref="K2:M2"/>
    <mergeCell ref="CQ2:CS2"/>
    <mergeCell ref="CN2:CP2"/>
    <mergeCell ref="CK2:CM2"/>
    <mergeCell ref="BY3:CA3"/>
    <mergeCell ref="CB3:CD3"/>
    <mergeCell ref="CE3:CG3"/>
    <mergeCell ref="CH3:CJ3"/>
    <mergeCell ref="CK3:CM3"/>
    <mergeCell ref="CN3:CP3"/>
    <mergeCell ref="BV3:BX3"/>
    <mergeCell ref="AO3:AQ3"/>
    <mergeCell ref="AR3:AT3"/>
    <mergeCell ref="AU3:AW3"/>
    <mergeCell ref="AX3:AZ3"/>
    <mergeCell ref="BA3:BC3"/>
    <mergeCell ref="BD3:BF3"/>
    <mergeCell ref="BG3:BI3"/>
    <mergeCell ref="BJ3:BL3"/>
    <mergeCell ref="BM3:BO3"/>
    <mergeCell ref="BP3:BR3"/>
    <mergeCell ref="BS3:BU3"/>
    <mergeCell ref="AL3:AN3"/>
    <mergeCell ref="E3:G3"/>
    <mergeCell ref="H3:J3"/>
    <mergeCell ref="K3:M3"/>
    <mergeCell ref="N3:P3"/>
    <mergeCell ref="Q3:S3"/>
    <mergeCell ref="T3:V3"/>
    <mergeCell ref="W3:Y3"/>
    <mergeCell ref="Z3:AB3"/>
    <mergeCell ref="AC3:AE3"/>
    <mergeCell ref="AF3:AH3"/>
    <mergeCell ref="AI3:AK3"/>
  </mergeCells>
  <pageMargins left="0.23622047244094491" right="0.23622047244094491" top="0.31496062992125984" bottom="0.27559055118110237" header="0.31496062992125984" footer="0.31496062992125984"/>
  <pageSetup paperSize="9" scale="63" fitToHeight="0" orientation="landscape" r:id="rId1"/>
  <colBreaks count="5" manualBreakCount="5">
    <brk id="16" max="1048575" man="1"/>
    <brk id="31" max="1048575" man="1"/>
    <brk id="61" max="1048575" man="1"/>
    <brk id="76" max="1048575" man="1"/>
    <brk id="9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1"/>
  <sheetViews>
    <sheetView zoomScaleNormal="100" workbookViewId="0">
      <selection activeCell="L31" sqref="L31"/>
    </sheetView>
  </sheetViews>
  <sheetFormatPr defaultRowHeight="12.75" x14ac:dyDescent="0.2"/>
  <cols>
    <col min="1" max="1" width="30.7109375" customWidth="1"/>
    <col min="2" max="2" width="12.5703125" customWidth="1"/>
    <col min="3" max="3" width="12" customWidth="1"/>
    <col min="4" max="4" width="12.28515625" customWidth="1"/>
    <col min="5" max="6" width="12.5703125" customWidth="1"/>
    <col min="7" max="7" width="9.7109375" bestFit="1" customWidth="1"/>
    <col min="8" max="9" width="12.5703125" customWidth="1"/>
    <col min="10" max="10" width="9.7109375" bestFit="1" customWidth="1"/>
    <col min="11" max="11" width="12.5703125" customWidth="1"/>
    <col min="12" max="12" width="14.5703125" customWidth="1"/>
    <col min="13" max="13" width="9.7109375" bestFit="1" customWidth="1"/>
    <col min="14" max="15" width="12.5703125" customWidth="1"/>
    <col min="16" max="17" width="11" customWidth="1"/>
    <col min="18" max="25" width="13.5703125" customWidth="1"/>
    <col min="26" max="32" width="12.5703125" customWidth="1"/>
    <col min="33" max="35" width="13.5703125" customWidth="1"/>
    <col min="36" max="38" width="12.5703125" customWidth="1"/>
    <col min="39" max="40" width="13.28515625" customWidth="1"/>
  </cols>
  <sheetData>
    <row r="1" spans="1:40" ht="30" customHeight="1" x14ac:dyDescent="0.2">
      <c r="B1" s="37" t="s">
        <v>264</v>
      </c>
      <c r="C1" s="37"/>
      <c r="D1" s="37"/>
      <c r="E1" s="37"/>
      <c r="F1" s="37"/>
      <c r="G1" s="37"/>
      <c r="H1" s="37"/>
      <c r="I1" s="37"/>
      <c r="J1" s="37"/>
    </row>
    <row r="2" spans="1:40" ht="90" customHeight="1" x14ac:dyDescent="0.2">
      <c r="A2" s="36" t="s">
        <v>33</v>
      </c>
      <c r="B2" s="42" t="s">
        <v>263</v>
      </c>
      <c r="C2" s="42"/>
      <c r="D2" s="42"/>
      <c r="E2" s="52" t="s">
        <v>262</v>
      </c>
      <c r="F2" s="52"/>
      <c r="G2" s="52"/>
      <c r="H2" s="52" t="s">
        <v>261</v>
      </c>
      <c r="I2" s="52"/>
      <c r="J2" s="52"/>
      <c r="K2" s="52" t="s">
        <v>260</v>
      </c>
      <c r="L2" s="52"/>
      <c r="M2" s="52"/>
      <c r="N2" s="52" t="s">
        <v>259</v>
      </c>
      <c r="O2" s="52"/>
      <c r="P2" s="52"/>
      <c r="Q2" s="52" t="s">
        <v>258</v>
      </c>
      <c r="R2" s="52"/>
      <c r="S2" s="52"/>
      <c r="T2" s="52" t="s">
        <v>257</v>
      </c>
      <c r="U2" s="52"/>
      <c r="V2" s="52"/>
      <c r="W2" s="52" t="s">
        <v>256</v>
      </c>
      <c r="X2" s="52"/>
      <c r="Y2" s="52"/>
      <c r="Z2" s="52" t="s">
        <v>255</v>
      </c>
      <c r="AA2" s="52"/>
      <c r="AB2" s="52"/>
      <c r="AC2" s="52" t="s">
        <v>254</v>
      </c>
      <c r="AD2" s="52"/>
      <c r="AE2" s="52"/>
      <c r="AF2" s="52" t="s">
        <v>253</v>
      </c>
      <c r="AG2" s="52"/>
      <c r="AH2" s="52"/>
      <c r="AI2" s="52" t="s">
        <v>252</v>
      </c>
      <c r="AJ2" s="52"/>
      <c r="AK2" s="52"/>
      <c r="AL2" s="52" t="s">
        <v>64</v>
      </c>
      <c r="AM2" s="52"/>
      <c r="AN2" s="52"/>
    </row>
    <row r="3" spans="1:40" s="2" customFormat="1" ht="12.75" customHeight="1" x14ac:dyDescent="0.2">
      <c r="A3" s="36"/>
      <c r="B3" s="43" t="s">
        <v>32</v>
      </c>
      <c r="C3" s="44"/>
      <c r="D3" s="45"/>
      <c r="E3" s="38" t="s">
        <v>251</v>
      </c>
      <c r="F3" s="39"/>
      <c r="G3" s="40"/>
      <c r="H3" s="38" t="s">
        <v>250</v>
      </c>
      <c r="I3" s="39"/>
      <c r="J3" s="40"/>
      <c r="K3" s="38" t="s">
        <v>249</v>
      </c>
      <c r="L3" s="39"/>
      <c r="M3" s="40"/>
      <c r="N3" s="38" t="s">
        <v>248</v>
      </c>
      <c r="O3" s="39"/>
      <c r="P3" s="40"/>
      <c r="Q3" s="3"/>
      <c r="R3" s="35" t="s">
        <v>247</v>
      </c>
      <c r="S3" s="35"/>
      <c r="T3" s="38" t="s">
        <v>246</v>
      </c>
      <c r="U3" s="39"/>
      <c r="V3" s="40"/>
      <c r="W3" s="38" t="s">
        <v>245</v>
      </c>
      <c r="X3" s="39"/>
      <c r="Y3" s="40"/>
      <c r="Z3" s="38" t="s">
        <v>244</v>
      </c>
      <c r="AA3" s="39"/>
      <c r="AB3" s="40"/>
      <c r="AC3" s="38" t="s">
        <v>243</v>
      </c>
      <c r="AD3" s="39"/>
      <c r="AE3" s="40"/>
      <c r="AF3" s="38" t="s">
        <v>242</v>
      </c>
      <c r="AG3" s="39"/>
      <c r="AH3" s="40"/>
      <c r="AI3" s="38" t="s">
        <v>241</v>
      </c>
      <c r="AJ3" s="39"/>
      <c r="AK3" s="40"/>
      <c r="AL3" s="38" t="s">
        <v>240</v>
      </c>
      <c r="AM3" s="39"/>
      <c r="AN3" s="40"/>
    </row>
    <row r="4" spans="1:40" s="2" customFormat="1" ht="56.25" x14ac:dyDescent="0.2">
      <c r="A4" s="36"/>
      <c r="B4" s="1" t="s">
        <v>24</v>
      </c>
      <c r="C4" s="1" t="s">
        <v>25</v>
      </c>
      <c r="D4" s="1" t="s">
        <v>23</v>
      </c>
      <c r="E4" s="1" t="s">
        <v>24</v>
      </c>
      <c r="F4" s="1" t="s">
        <v>25</v>
      </c>
      <c r="G4" s="1" t="s">
        <v>23</v>
      </c>
      <c r="H4" s="1" t="s">
        <v>24</v>
      </c>
      <c r="I4" s="1" t="s">
        <v>25</v>
      </c>
      <c r="J4" s="1" t="s">
        <v>23</v>
      </c>
      <c r="K4" s="1" t="s">
        <v>24</v>
      </c>
      <c r="L4" s="1" t="s">
        <v>25</v>
      </c>
      <c r="M4" s="1" t="s">
        <v>23</v>
      </c>
      <c r="N4" s="1" t="s">
        <v>24</v>
      </c>
      <c r="O4" s="1" t="s">
        <v>25</v>
      </c>
      <c r="P4" s="1" t="s">
        <v>23</v>
      </c>
      <c r="Q4" s="1" t="s">
        <v>24</v>
      </c>
      <c r="R4" s="1" t="s">
        <v>25</v>
      </c>
      <c r="S4" s="1" t="s">
        <v>23</v>
      </c>
      <c r="T4" s="1" t="s">
        <v>24</v>
      </c>
      <c r="U4" s="1" t="s">
        <v>25</v>
      </c>
      <c r="V4" s="1" t="s">
        <v>23</v>
      </c>
      <c r="W4" s="1" t="s">
        <v>24</v>
      </c>
      <c r="X4" s="1" t="s">
        <v>25</v>
      </c>
      <c r="Y4" s="1" t="s">
        <v>23</v>
      </c>
      <c r="Z4" s="1" t="s">
        <v>24</v>
      </c>
      <c r="AA4" s="1" t="s">
        <v>25</v>
      </c>
      <c r="AB4" s="1" t="s">
        <v>23</v>
      </c>
      <c r="AC4" s="1" t="s">
        <v>24</v>
      </c>
      <c r="AD4" s="1" t="s">
        <v>25</v>
      </c>
      <c r="AE4" s="1" t="s">
        <v>23</v>
      </c>
      <c r="AF4" s="1" t="s">
        <v>24</v>
      </c>
      <c r="AG4" s="1" t="s">
        <v>25</v>
      </c>
      <c r="AH4" s="1" t="s">
        <v>23</v>
      </c>
      <c r="AI4" s="1" t="s">
        <v>24</v>
      </c>
      <c r="AJ4" s="1" t="s">
        <v>25</v>
      </c>
      <c r="AK4" s="1" t="s">
        <v>23</v>
      </c>
      <c r="AL4" s="1" t="s">
        <v>24</v>
      </c>
      <c r="AM4" s="1" t="s">
        <v>25</v>
      </c>
      <c r="AN4" s="1" t="s">
        <v>23</v>
      </c>
    </row>
    <row r="5" spans="1:40" s="14" customFormat="1" x14ac:dyDescent="0.2">
      <c r="A5" s="18" t="s">
        <v>35</v>
      </c>
      <c r="B5" s="34">
        <f t="shared" ref="B5:AN5" si="0">SUM(B6:B15)</f>
        <v>11270.786430000002</v>
      </c>
      <c r="C5" s="34">
        <f t="shared" si="0"/>
        <v>723233.96646999998</v>
      </c>
      <c r="D5" s="34">
        <f t="shared" si="0"/>
        <v>620673.97964999988</v>
      </c>
      <c r="E5" s="34">
        <f t="shared" si="0"/>
        <v>3455.4</v>
      </c>
      <c r="F5" s="34">
        <f t="shared" si="0"/>
        <v>3322.3</v>
      </c>
      <c r="G5" s="34">
        <f t="shared" si="0"/>
        <v>3171.3004500000002</v>
      </c>
      <c r="H5" s="34">
        <f t="shared" si="0"/>
        <v>7785.7093000000004</v>
      </c>
      <c r="I5" s="34">
        <f t="shared" ref="I5" si="1">SUM(I6:I15)</f>
        <v>7630.9154700000017</v>
      </c>
      <c r="J5" s="34">
        <f t="shared" ref="J5" si="2">SUM(J6:J15)</f>
        <v>7630.9154700000017</v>
      </c>
      <c r="K5" s="34">
        <f t="shared" si="0"/>
        <v>0</v>
      </c>
      <c r="L5" s="34">
        <f t="shared" si="0"/>
        <v>487011.69</v>
      </c>
      <c r="M5" s="34">
        <f t="shared" si="0"/>
        <v>460265.45568000001</v>
      </c>
      <c r="N5" s="34">
        <f t="shared" si="0"/>
        <v>29.677130000000002</v>
      </c>
      <c r="O5" s="34">
        <f t="shared" ref="O5" si="3">SUM(O6:O15)</f>
        <v>893.59927999999991</v>
      </c>
      <c r="P5" s="34">
        <f t="shared" ref="P5" si="4">SUM(P6:P15)</f>
        <v>230.84632999999999</v>
      </c>
      <c r="Q5" s="34">
        <f t="shared" si="0"/>
        <v>0</v>
      </c>
      <c r="R5" s="34">
        <f t="shared" si="0"/>
        <v>75000</v>
      </c>
      <c r="S5" s="34">
        <f t="shared" si="0"/>
        <v>0</v>
      </c>
      <c r="T5" s="34">
        <f t="shared" si="0"/>
        <v>0</v>
      </c>
      <c r="U5" s="34">
        <f t="shared" si="0"/>
        <v>94145.5</v>
      </c>
      <c r="V5" s="34">
        <f t="shared" si="0"/>
        <v>94145.5</v>
      </c>
      <c r="W5" s="34">
        <f t="shared" si="0"/>
        <v>0</v>
      </c>
      <c r="X5" s="34">
        <f t="shared" si="0"/>
        <v>29729.961719999999</v>
      </c>
      <c r="Y5" s="34">
        <f t="shared" si="0"/>
        <v>29729.961719999999</v>
      </c>
      <c r="Z5" s="34">
        <f t="shared" si="0"/>
        <v>0</v>
      </c>
      <c r="AA5" s="34">
        <f t="shared" si="0"/>
        <v>2500</v>
      </c>
      <c r="AB5" s="34">
        <f t="shared" si="0"/>
        <v>2500</v>
      </c>
      <c r="AC5" s="34">
        <f t="shared" si="0"/>
        <v>0</v>
      </c>
      <c r="AD5" s="34">
        <f t="shared" si="0"/>
        <v>2400</v>
      </c>
      <c r="AE5" s="34">
        <f t="shared" si="0"/>
        <v>2400</v>
      </c>
      <c r="AF5" s="34">
        <f t="shared" si="0"/>
        <v>0</v>
      </c>
      <c r="AG5" s="34">
        <f t="shared" si="0"/>
        <v>15000</v>
      </c>
      <c r="AH5" s="34">
        <f t="shared" si="0"/>
        <v>15000</v>
      </c>
      <c r="AI5" s="34">
        <f t="shared" si="0"/>
        <v>0</v>
      </c>
      <c r="AJ5" s="34">
        <f t="shared" si="0"/>
        <v>5600</v>
      </c>
      <c r="AK5" s="34">
        <f t="shared" si="0"/>
        <v>5600</v>
      </c>
      <c r="AL5" s="34">
        <f t="shared" si="0"/>
        <v>0</v>
      </c>
      <c r="AM5" s="34">
        <f t="shared" si="0"/>
        <v>0</v>
      </c>
      <c r="AN5" s="34">
        <f t="shared" si="0"/>
        <v>0</v>
      </c>
    </row>
    <row r="6" spans="1:40" s="7" customFormat="1" x14ac:dyDescent="0.2">
      <c r="A6" s="20" t="s">
        <v>2</v>
      </c>
      <c r="B6" s="21">
        <f t="shared" ref="B6:B15" si="5">E6+H6+K6+N6+Q6+T6+W6+Z6+AC6+AF6+AI6+AL6</f>
        <v>433.51346999999998</v>
      </c>
      <c r="C6" s="21">
        <f t="shared" ref="C6:C15" si="6">F6+I6+L6+O6+R6+U6+X6+AA6+AD6+AG6+AJ6+AM6</f>
        <v>7321.4875200000006</v>
      </c>
      <c r="D6" s="21">
        <f t="shared" ref="D6:D15" si="7">G6+J6+M6+P6+S6+V6+Y6+AB6+AE6+AH6+AK6+AN6</f>
        <v>7153.5026699999999</v>
      </c>
      <c r="E6" s="22">
        <v>0</v>
      </c>
      <c r="F6" s="22">
        <v>0</v>
      </c>
      <c r="G6" s="22">
        <v>0</v>
      </c>
      <c r="H6" s="22">
        <v>403.83634000000001</v>
      </c>
      <c r="I6" s="22">
        <v>403.83634000000001</v>
      </c>
      <c r="J6" s="22">
        <v>403.83634000000001</v>
      </c>
      <c r="K6" s="22">
        <v>0</v>
      </c>
      <c r="L6" s="22">
        <v>0</v>
      </c>
      <c r="M6" s="22">
        <v>0</v>
      </c>
      <c r="N6" s="22">
        <v>29.677130000000002</v>
      </c>
      <c r="O6" s="22">
        <v>317.65118000000001</v>
      </c>
      <c r="P6" s="22">
        <v>149.66632999999999</v>
      </c>
      <c r="Q6" s="22">
        <v>0</v>
      </c>
      <c r="R6" s="22">
        <v>0</v>
      </c>
      <c r="S6" s="22">
        <v>0</v>
      </c>
      <c r="T6" s="22">
        <v>0</v>
      </c>
      <c r="U6" s="22">
        <v>0</v>
      </c>
      <c r="V6" s="22">
        <v>0</v>
      </c>
      <c r="W6" s="22">
        <v>0</v>
      </c>
      <c r="X6" s="22">
        <v>0</v>
      </c>
      <c r="Y6" s="22">
        <v>0</v>
      </c>
      <c r="Z6" s="22">
        <v>0</v>
      </c>
      <c r="AA6" s="22">
        <v>1000</v>
      </c>
      <c r="AB6" s="22">
        <v>1000</v>
      </c>
      <c r="AC6" s="22">
        <v>0</v>
      </c>
      <c r="AD6" s="22">
        <v>0</v>
      </c>
      <c r="AE6" s="22">
        <v>0</v>
      </c>
      <c r="AF6" s="22">
        <v>0</v>
      </c>
      <c r="AG6" s="22">
        <v>0</v>
      </c>
      <c r="AH6" s="22">
        <v>0</v>
      </c>
      <c r="AI6" s="22">
        <v>0</v>
      </c>
      <c r="AJ6" s="22">
        <v>5600</v>
      </c>
      <c r="AK6" s="22">
        <v>5600</v>
      </c>
      <c r="AL6" s="22">
        <v>0</v>
      </c>
      <c r="AM6" s="22">
        <v>0</v>
      </c>
      <c r="AN6" s="22">
        <v>0</v>
      </c>
    </row>
    <row r="7" spans="1:40" s="7" customFormat="1" x14ac:dyDescent="0.2">
      <c r="A7" s="20" t="s">
        <v>4</v>
      </c>
      <c r="B7" s="21">
        <f t="shared" si="5"/>
        <v>309.11354999999998</v>
      </c>
      <c r="C7" s="21">
        <f t="shared" si="6"/>
        <v>1794.35897</v>
      </c>
      <c r="D7" s="21">
        <f t="shared" si="7"/>
        <v>1794.35897</v>
      </c>
      <c r="E7" s="22">
        <v>0</v>
      </c>
      <c r="F7" s="22">
        <v>0</v>
      </c>
      <c r="G7" s="22">
        <v>0</v>
      </c>
      <c r="H7" s="22">
        <v>309.11354999999998</v>
      </c>
      <c r="I7" s="22">
        <v>294.35897</v>
      </c>
      <c r="J7" s="22">
        <v>294.35897</v>
      </c>
      <c r="K7" s="22">
        <v>0</v>
      </c>
      <c r="L7" s="22">
        <v>0</v>
      </c>
      <c r="M7" s="22">
        <v>0</v>
      </c>
      <c r="N7" s="22">
        <v>0</v>
      </c>
      <c r="O7" s="22">
        <v>0</v>
      </c>
      <c r="P7" s="22">
        <v>0</v>
      </c>
      <c r="Q7" s="22">
        <v>0</v>
      </c>
      <c r="R7" s="22">
        <v>0</v>
      </c>
      <c r="S7" s="22">
        <v>0</v>
      </c>
      <c r="T7" s="22">
        <v>0</v>
      </c>
      <c r="U7" s="22">
        <v>0</v>
      </c>
      <c r="V7" s="22">
        <v>0</v>
      </c>
      <c r="W7" s="22">
        <v>0</v>
      </c>
      <c r="X7" s="22">
        <v>0</v>
      </c>
      <c r="Y7" s="22">
        <v>0</v>
      </c>
      <c r="Z7" s="22">
        <v>0</v>
      </c>
      <c r="AA7" s="22">
        <v>1500</v>
      </c>
      <c r="AB7" s="22">
        <v>1500</v>
      </c>
      <c r="AC7" s="22">
        <v>0</v>
      </c>
      <c r="AD7" s="22">
        <v>0</v>
      </c>
      <c r="AE7" s="22">
        <v>0</v>
      </c>
      <c r="AF7" s="22">
        <v>0</v>
      </c>
      <c r="AG7" s="22">
        <v>0</v>
      </c>
      <c r="AH7" s="22">
        <v>0</v>
      </c>
      <c r="AI7" s="22">
        <v>0</v>
      </c>
      <c r="AJ7" s="22">
        <v>0</v>
      </c>
      <c r="AK7" s="22">
        <v>0</v>
      </c>
      <c r="AL7" s="22">
        <v>0</v>
      </c>
      <c r="AM7" s="22">
        <v>0</v>
      </c>
      <c r="AN7" s="22">
        <v>0</v>
      </c>
    </row>
    <row r="8" spans="1:40" s="7" customFormat="1" x14ac:dyDescent="0.2">
      <c r="A8" s="20" t="s">
        <v>16</v>
      </c>
      <c r="B8" s="21">
        <f t="shared" si="5"/>
        <v>20.25</v>
      </c>
      <c r="C8" s="21">
        <f t="shared" si="6"/>
        <v>0</v>
      </c>
      <c r="D8" s="21">
        <f t="shared" si="7"/>
        <v>0</v>
      </c>
      <c r="E8" s="22">
        <v>0</v>
      </c>
      <c r="F8" s="22">
        <v>0</v>
      </c>
      <c r="G8" s="22">
        <v>0</v>
      </c>
      <c r="H8" s="22">
        <v>20.25</v>
      </c>
      <c r="I8" s="22">
        <v>0</v>
      </c>
      <c r="J8" s="22">
        <v>0</v>
      </c>
      <c r="K8" s="22">
        <v>0</v>
      </c>
      <c r="L8" s="22">
        <v>0</v>
      </c>
      <c r="M8" s="22">
        <v>0</v>
      </c>
      <c r="N8" s="22">
        <v>0</v>
      </c>
      <c r="O8" s="22">
        <v>0</v>
      </c>
      <c r="P8" s="22">
        <v>0</v>
      </c>
      <c r="Q8" s="22">
        <v>0</v>
      </c>
      <c r="R8" s="22">
        <v>0</v>
      </c>
      <c r="S8" s="22">
        <v>0</v>
      </c>
      <c r="T8" s="22">
        <v>0</v>
      </c>
      <c r="U8" s="22">
        <v>0</v>
      </c>
      <c r="V8" s="22">
        <v>0</v>
      </c>
      <c r="W8" s="22">
        <v>0</v>
      </c>
      <c r="X8" s="22">
        <v>0</v>
      </c>
      <c r="Y8" s="22">
        <v>0</v>
      </c>
      <c r="Z8" s="22">
        <v>0</v>
      </c>
      <c r="AA8" s="22">
        <v>0</v>
      </c>
      <c r="AB8" s="22">
        <v>0</v>
      </c>
      <c r="AC8" s="22">
        <v>0</v>
      </c>
      <c r="AD8" s="22">
        <v>0</v>
      </c>
      <c r="AE8" s="22">
        <v>0</v>
      </c>
      <c r="AF8" s="22">
        <v>0</v>
      </c>
      <c r="AG8" s="22">
        <v>0</v>
      </c>
      <c r="AH8" s="22">
        <v>0</v>
      </c>
      <c r="AI8" s="22">
        <v>0</v>
      </c>
      <c r="AJ8" s="22">
        <v>0</v>
      </c>
      <c r="AK8" s="22">
        <v>0</v>
      </c>
      <c r="AL8" s="22">
        <v>0</v>
      </c>
      <c r="AM8" s="22">
        <v>0</v>
      </c>
      <c r="AN8" s="22">
        <v>0</v>
      </c>
    </row>
    <row r="9" spans="1:40" s="7" customFormat="1" x14ac:dyDescent="0.2">
      <c r="A9" s="20" t="s">
        <v>8</v>
      </c>
      <c r="B9" s="21">
        <f t="shared" si="5"/>
        <v>100.85355</v>
      </c>
      <c r="C9" s="21">
        <f t="shared" si="6"/>
        <v>75649.880080000003</v>
      </c>
      <c r="D9" s="21">
        <f t="shared" si="7"/>
        <v>155.11198000000002</v>
      </c>
      <c r="E9" s="22">
        <v>0</v>
      </c>
      <c r="F9" s="22">
        <v>0</v>
      </c>
      <c r="G9" s="22">
        <v>0</v>
      </c>
      <c r="H9" s="22">
        <v>100.85355</v>
      </c>
      <c r="I9" s="22">
        <v>73.931979999999996</v>
      </c>
      <c r="J9" s="22">
        <v>73.931979999999996</v>
      </c>
      <c r="K9" s="22">
        <v>0</v>
      </c>
      <c r="L9" s="22">
        <v>0</v>
      </c>
      <c r="M9" s="22">
        <v>0</v>
      </c>
      <c r="N9" s="22">
        <v>0</v>
      </c>
      <c r="O9" s="22">
        <v>575.94809999999995</v>
      </c>
      <c r="P9" s="22">
        <v>81.180000000000007</v>
      </c>
      <c r="Q9" s="22">
        <v>0</v>
      </c>
      <c r="R9" s="22">
        <v>75000</v>
      </c>
      <c r="S9" s="22">
        <v>0</v>
      </c>
      <c r="T9" s="22">
        <v>0</v>
      </c>
      <c r="U9" s="22">
        <v>0</v>
      </c>
      <c r="V9" s="22">
        <v>0</v>
      </c>
      <c r="W9" s="22">
        <v>0</v>
      </c>
      <c r="X9" s="22">
        <v>0</v>
      </c>
      <c r="Y9" s="22">
        <v>0</v>
      </c>
      <c r="Z9" s="22">
        <v>0</v>
      </c>
      <c r="AA9" s="22">
        <v>0</v>
      </c>
      <c r="AB9" s="22">
        <v>0</v>
      </c>
      <c r="AC9" s="22">
        <v>0</v>
      </c>
      <c r="AD9" s="22">
        <v>0</v>
      </c>
      <c r="AE9" s="22">
        <v>0</v>
      </c>
      <c r="AF9" s="22">
        <v>0</v>
      </c>
      <c r="AG9" s="22">
        <v>0</v>
      </c>
      <c r="AH9" s="22">
        <v>0</v>
      </c>
      <c r="AI9" s="22">
        <v>0</v>
      </c>
      <c r="AJ9" s="22">
        <v>0</v>
      </c>
      <c r="AK9" s="22">
        <v>0</v>
      </c>
      <c r="AL9" s="22">
        <v>0</v>
      </c>
      <c r="AM9" s="22">
        <v>0</v>
      </c>
      <c r="AN9" s="22">
        <v>0</v>
      </c>
    </row>
    <row r="10" spans="1:40" s="7" customFormat="1" x14ac:dyDescent="0.2">
      <c r="A10" s="20" t="s">
        <v>6</v>
      </c>
      <c r="B10" s="21">
        <f t="shared" si="5"/>
        <v>8254.3984700000001</v>
      </c>
      <c r="C10" s="21">
        <f t="shared" si="6"/>
        <v>506784.38957</v>
      </c>
      <c r="D10" s="21">
        <f t="shared" si="7"/>
        <v>479887.1557</v>
      </c>
      <c r="E10" s="22">
        <v>3455.4</v>
      </c>
      <c r="F10" s="22">
        <v>3322.3</v>
      </c>
      <c r="G10" s="22">
        <v>3171.3004500000002</v>
      </c>
      <c r="H10" s="22">
        <v>4798.9984699999995</v>
      </c>
      <c r="I10" s="22">
        <v>4850.3995700000005</v>
      </c>
      <c r="J10" s="22">
        <v>4850.3995700000005</v>
      </c>
      <c r="K10" s="22">
        <v>0</v>
      </c>
      <c r="L10" s="22">
        <f>974023.38/2</f>
        <v>487011.69</v>
      </c>
      <c r="M10" s="22">
        <f>920530.91136/2</f>
        <v>460265.45568000001</v>
      </c>
      <c r="N10" s="22">
        <v>0</v>
      </c>
      <c r="O10" s="22">
        <v>0</v>
      </c>
      <c r="P10" s="22">
        <v>0</v>
      </c>
      <c r="Q10" s="22">
        <v>0</v>
      </c>
      <c r="R10" s="22">
        <v>0</v>
      </c>
      <c r="S10" s="22">
        <v>0</v>
      </c>
      <c r="T10" s="22">
        <v>0</v>
      </c>
      <c r="U10" s="22">
        <v>0</v>
      </c>
      <c r="V10" s="22">
        <v>0</v>
      </c>
      <c r="W10" s="22">
        <v>0</v>
      </c>
      <c r="X10" s="22">
        <v>0</v>
      </c>
      <c r="Y10" s="22">
        <v>0</v>
      </c>
      <c r="Z10" s="22">
        <v>0</v>
      </c>
      <c r="AA10" s="22">
        <v>0</v>
      </c>
      <c r="AB10" s="22">
        <v>0</v>
      </c>
      <c r="AC10" s="22">
        <v>0</v>
      </c>
      <c r="AD10" s="22">
        <v>1600</v>
      </c>
      <c r="AE10" s="22">
        <v>1600</v>
      </c>
      <c r="AF10" s="22">
        <v>0</v>
      </c>
      <c r="AG10" s="22">
        <v>10000</v>
      </c>
      <c r="AH10" s="22">
        <v>10000</v>
      </c>
      <c r="AI10" s="22">
        <v>0</v>
      </c>
      <c r="AJ10" s="22">
        <v>0</v>
      </c>
      <c r="AK10" s="22">
        <v>0</v>
      </c>
      <c r="AL10" s="22">
        <v>0</v>
      </c>
      <c r="AM10" s="22">
        <v>0</v>
      </c>
      <c r="AN10" s="22">
        <v>0</v>
      </c>
    </row>
    <row r="11" spans="1:40" s="7" customFormat="1" x14ac:dyDescent="0.2">
      <c r="A11" s="20" t="s">
        <v>3</v>
      </c>
      <c r="B11" s="21">
        <f t="shared" si="5"/>
        <v>485.1</v>
      </c>
      <c r="C11" s="21">
        <f t="shared" si="6"/>
        <v>485.1</v>
      </c>
      <c r="D11" s="21">
        <f t="shared" si="7"/>
        <v>485.1</v>
      </c>
      <c r="E11" s="22">
        <v>0</v>
      </c>
      <c r="F11" s="22">
        <v>0</v>
      </c>
      <c r="G11" s="22">
        <v>0</v>
      </c>
      <c r="H11" s="22">
        <v>485.1</v>
      </c>
      <c r="I11" s="22">
        <v>485.1</v>
      </c>
      <c r="J11" s="22">
        <v>485.1</v>
      </c>
      <c r="K11" s="22">
        <v>0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  <c r="R11" s="22">
        <v>0</v>
      </c>
      <c r="S11" s="22">
        <v>0</v>
      </c>
      <c r="T11" s="22">
        <v>0</v>
      </c>
      <c r="U11" s="22">
        <v>0</v>
      </c>
      <c r="V11" s="22">
        <v>0</v>
      </c>
      <c r="W11" s="22">
        <v>0</v>
      </c>
      <c r="X11" s="22">
        <v>0</v>
      </c>
      <c r="Y11" s="22">
        <v>0</v>
      </c>
      <c r="Z11" s="22">
        <v>0</v>
      </c>
      <c r="AA11" s="22">
        <v>0</v>
      </c>
      <c r="AB11" s="22">
        <v>0</v>
      </c>
      <c r="AC11" s="22">
        <v>0</v>
      </c>
      <c r="AD11" s="22">
        <v>0</v>
      </c>
      <c r="AE11" s="22">
        <v>0</v>
      </c>
      <c r="AF11" s="22">
        <v>0</v>
      </c>
      <c r="AG11" s="22">
        <v>0</v>
      </c>
      <c r="AH11" s="22">
        <v>0</v>
      </c>
      <c r="AI11" s="22">
        <v>0</v>
      </c>
      <c r="AJ11" s="22">
        <v>0</v>
      </c>
      <c r="AK11" s="22">
        <v>0</v>
      </c>
      <c r="AL11" s="22">
        <v>0</v>
      </c>
      <c r="AM11" s="22">
        <v>0</v>
      </c>
      <c r="AN11" s="22">
        <v>0</v>
      </c>
    </row>
    <row r="12" spans="1:40" s="7" customFormat="1" x14ac:dyDescent="0.2">
      <c r="A12" s="20" t="s">
        <v>10</v>
      </c>
      <c r="B12" s="21">
        <f t="shared" si="5"/>
        <v>80.690579999999997</v>
      </c>
      <c r="C12" s="21">
        <f t="shared" si="6"/>
        <v>76.551649999999995</v>
      </c>
      <c r="D12" s="21">
        <f t="shared" si="7"/>
        <v>76.551649999999995</v>
      </c>
      <c r="E12" s="22">
        <v>0</v>
      </c>
      <c r="F12" s="22">
        <v>0</v>
      </c>
      <c r="G12" s="22">
        <v>0</v>
      </c>
      <c r="H12" s="22">
        <v>80.690579999999997</v>
      </c>
      <c r="I12" s="22">
        <v>76.551649999999995</v>
      </c>
      <c r="J12" s="22">
        <v>76.551649999999995</v>
      </c>
      <c r="K12" s="22">
        <v>0</v>
      </c>
      <c r="L12" s="22">
        <v>0</v>
      </c>
      <c r="M12" s="22">
        <v>0</v>
      </c>
      <c r="N12" s="22">
        <v>0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0</v>
      </c>
      <c r="AF12" s="22">
        <v>0</v>
      </c>
      <c r="AG12" s="22">
        <v>0</v>
      </c>
      <c r="AH12" s="22">
        <v>0</v>
      </c>
      <c r="AI12" s="22">
        <v>0</v>
      </c>
      <c r="AJ12" s="22">
        <v>0</v>
      </c>
      <c r="AK12" s="22">
        <v>0</v>
      </c>
      <c r="AL12" s="22">
        <v>0</v>
      </c>
      <c r="AM12" s="22">
        <v>0</v>
      </c>
      <c r="AN12" s="22">
        <v>0</v>
      </c>
    </row>
    <row r="13" spans="1:40" s="7" customFormat="1" x14ac:dyDescent="0.2">
      <c r="A13" s="20" t="s">
        <v>12</v>
      </c>
      <c r="B13" s="21">
        <f t="shared" si="5"/>
        <v>533.70438999999999</v>
      </c>
      <c r="C13" s="21">
        <f t="shared" si="6"/>
        <v>46644.774279999998</v>
      </c>
      <c r="D13" s="21">
        <f t="shared" si="7"/>
        <v>46644.774279999998</v>
      </c>
      <c r="E13" s="22">
        <v>0</v>
      </c>
      <c r="F13" s="22">
        <v>0</v>
      </c>
      <c r="G13" s="22">
        <v>0</v>
      </c>
      <c r="H13" s="22">
        <v>533.70438999999999</v>
      </c>
      <c r="I13" s="22">
        <v>509.17428000000001</v>
      </c>
      <c r="J13" s="22">
        <v>509.17428000000001</v>
      </c>
      <c r="K13" s="22">
        <v>0</v>
      </c>
      <c r="L13" s="22">
        <v>0</v>
      </c>
      <c r="M13" s="22">
        <v>0</v>
      </c>
      <c r="N13" s="22">
        <v>0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45335.6</v>
      </c>
      <c r="V13" s="22">
        <v>45335.6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800</v>
      </c>
      <c r="AE13" s="22">
        <v>800</v>
      </c>
      <c r="AF13" s="22">
        <v>0</v>
      </c>
      <c r="AG13" s="22">
        <v>0</v>
      </c>
      <c r="AH13" s="22">
        <v>0</v>
      </c>
      <c r="AI13" s="22">
        <v>0</v>
      </c>
      <c r="AJ13" s="22">
        <v>0</v>
      </c>
      <c r="AK13" s="22">
        <v>0</v>
      </c>
      <c r="AL13" s="22">
        <v>0</v>
      </c>
      <c r="AM13" s="22">
        <v>0</v>
      </c>
      <c r="AN13" s="22">
        <v>0</v>
      </c>
    </row>
    <row r="14" spans="1:40" s="7" customFormat="1" x14ac:dyDescent="0.2">
      <c r="A14" s="20" t="s">
        <v>7</v>
      </c>
      <c r="B14" s="21">
        <f t="shared" si="5"/>
        <v>337.68</v>
      </c>
      <c r="C14" s="21">
        <f t="shared" si="6"/>
        <v>302.33615999999995</v>
      </c>
      <c r="D14" s="21">
        <f t="shared" si="7"/>
        <v>302.33615999999995</v>
      </c>
      <c r="E14" s="22">
        <v>0</v>
      </c>
      <c r="F14" s="22">
        <v>0</v>
      </c>
      <c r="G14" s="22">
        <v>0</v>
      </c>
      <c r="H14" s="22">
        <v>337.68</v>
      </c>
      <c r="I14" s="22">
        <v>302.33615999999995</v>
      </c>
      <c r="J14" s="22">
        <v>302.33615999999995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0</v>
      </c>
      <c r="AF14" s="22">
        <v>0</v>
      </c>
      <c r="AG14" s="22">
        <v>0</v>
      </c>
      <c r="AH14" s="22">
        <v>0</v>
      </c>
      <c r="AI14" s="22">
        <v>0</v>
      </c>
      <c r="AJ14" s="22">
        <v>0</v>
      </c>
      <c r="AK14" s="22">
        <v>0</v>
      </c>
      <c r="AL14" s="22">
        <v>0</v>
      </c>
      <c r="AM14" s="22">
        <v>0</v>
      </c>
      <c r="AN14" s="22">
        <v>0</v>
      </c>
    </row>
    <row r="15" spans="1:40" s="7" customFormat="1" x14ac:dyDescent="0.2">
      <c r="A15" s="20" t="s">
        <v>17</v>
      </c>
      <c r="B15" s="21">
        <f t="shared" si="5"/>
        <v>715.48242000000005</v>
      </c>
      <c r="C15" s="21">
        <f t="shared" si="6"/>
        <v>84175.088239999997</v>
      </c>
      <c r="D15" s="21">
        <f t="shared" si="7"/>
        <v>84175.088239999997</v>
      </c>
      <c r="E15" s="22">
        <v>0</v>
      </c>
      <c r="F15" s="22">
        <v>0</v>
      </c>
      <c r="G15" s="22">
        <v>0</v>
      </c>
      <c r="H15" s="22">
        <v>715.48242000000005</v>
      </c>
      <c r="I15" s="22">
        <v>635.22652000000005</v>
      </c>
      <c r="J15" s="22">
        <v>635.22652000000005</v>
      </c>
      <c r="K15" s="22">
        <v>0</v>
      </c>
      <c r="L15" s="22">
        <v>0</v>
      </c>
      <c r="M15" s="22">
        <v>0</v>
      </c>
      <c r="N15" s="22">
        <v>0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48809.9</v>
      </c>
      <c r="V15" s="22">
        <v>48809.9</v>
      </c>
      <c r="W15" s="22">
        <v>0</v>
      </c>
      <c r="X15" s="22">
        <v>29729.961719999999</v>
      </c>
      <c r="Y15" s="22">
        <v>29729.961719999999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0</v>
      </c>
      <c r="AF15" s="22">
        <v>0</v>
      </c>
      <c r="AG15" s="22">
        <v>5000</v>
      </c>
      <c r="AH15" s="22">
        <v>5000</v>
      </c>
      <c r="AI15" s="22">
        <v>0</v>
      </c>
      <c r="AJ15" s="22">
        <v>0</v>
      </c>
      <c r="AK15" s="22">
        <v>0</v>
      </c>
      <c r="AL15" s="22">
        <v>0</v>
      </c>
      <c r="AM15" s="22">
        <v>0</v>
      </c>
      <c r="AN15" s="22">
        <v>0</v>
      </c>
    </row>
    <row r="16" spans="1:40" s="26" customFormat="1" x14ac:dyDescent="0.2">
      <c r="A16" s="23" t="s">
        <v>34</v>
      </c>
      <c r="B16" s="24">
        <f t="shared" ref="B16:AN16" si="8">SUM(B17:B21)</f>
        <v>1079.3051499999999</v>
      </c>
      <c r="C16" s="24">
        <f t="shared" si="8"/>
        <v>103529.40102999999</v>
      </c>
      <c r="D16" s="24">
        <f t="shared" si="8"/>
        <v>103529.40102</v>
      </c>
      <c r="E16" s="24">
        <f t="shared" si="8"/>
        <v>0</v>
      </c>
      <c r="F16" s="24">
        <f t="shared" si="8"/>
        <v>0</v>
      </c>
      <c r="G16" s="24">
        <f t="shared" si="8"/>
        <v>0</v>
      </c>
      <c r="H16" s="24">
        <f t="shared" si="8"/>
        <v>1079.3051499999999</v>
      </c>
      <c r="I16" s="24">
        <f t="shared" ref="I16" si="9">SUM(I17:I21)</f>
        <v>32.780290000000001</v>
      </c>
      <c r="J16" s="24">
        <f t="shared" ref="J16" si="10">SUM(J17:J21)</f>
        <v>32.780279999999998</v>
      </c>
      <c r="K16" s="24">
        <f t="shared" si="8"/>
        <v>0</v>
      </c>
      <c r="L16" s="24">
        <f t="shared" si="8"/>
        <v>0</v>
      </c>
      <c r="M16" s="24">
        <f t="shared" si="8"/>
        <v>0</v>
      </c>
      <c r="N16" s="24">
        <f t="shared" si="8"/>
        <v>0</v>
      </c>
      <c r="O16" s="24">
        <f t="shared" ref="O16" si="11">SUM(O17:O21)</f>
        <v>0</v>
      </c>
      <c r="P16" s="24">
        <f t="shared" ref="P16" si="12">SUM(P17:P21)</f>
        <v>0</v>
      </c>
      <c r="Q16" s="24">
        <f t="shared" si="8"/>
        <v>0</v>
      </c>
      <c r="R16" s="24">
        <f t="shared" si="8"/>
        <v>0</v>
      </c>
      <c r="S16" s="24">
        <f t="shared" si="8"/>
        <v>0</v>
      </c>
      <c r="T16" s="24">
        <f t="shared" si="8"/>
        <v>0</v>
      </c>
      <c r="U16" s="24">
        <f t="shared" si="8"/>
        <v>56928.3</v>
      </c>
      <c r="V16" s="24">
        <f t="shared" si="8"/>
        <v>56928.3</v>
      </c>
      <c r="W16" s="24">
        <f t="shared" si="8"/>
        <v>0</v>
      </c>
      <c r="X16" s="24">
        <f t="shared" si="8"/>
        <v>32157.320739999999</v>
      </c>
      <c r="Y16" s="24">
        <f t="shared" si="8"/>
        <v>32157.320739999999</v>
      </c>
      <c r="Z16" s="24">
        <f t="shared" si="8"/>
        <v>0</v>
      </c>
      <c r="AA16" s="24">
        <f t="shared" si="8"/>
        <v>1500</v>
      </c>
      <c r="AB16" s="24">
        <f t="shared" si="8"/>
        <v>1500</v>
      </c>
      <c r="AC16" s="24">
        <f t="shared" si="8"/>
        <v>0</v>
      </c>
      <c r="AD16" s="24">
        <f t="shared" si="8"/>
        <v>1600</v>
      </c>
      <c r="AE16" s="24">
        <f t="shared" si="8"/>
        <v>1600</v>
      </c>
      <c r="AF16" s="24">
        <f t="shared" si="8"/>
        <v>0</v>
      </c>
      <c r="AG16" s="24">
        <f t="shared" si="8"/>
        <v>0</v>
      </c>
      <c r="AH16" s="24">
        <f t="shared" si="8"/>
        <v>0</v>
      </c>
      <c r="AI16" s="24">
        <f t="shared" si="8"/>
        <v>0</v>
      </c>
      <c r="AJ16" s="24">
        <f t="shared" si="8"/>
        <v>0</v>
      </c>
      <c r="AK16" s="24">
        <f t="shared" si="8"/>
        <v>0</v>
      </c>
      <c r="AL16" s="24">
        <f t="shared" si="8"/>
        <v>0</v>
      </c>
      <c r="AM16" s="24">
        <f t="shared" si="8"/>
        <v>11311</v>
      </c>
      <c r="AN16" s="24">
        <f t="shared" si="8"/>
        <v>11311</v>
      </c>
    </row>
    <row r="17" spans="1:40" s="7" customFormat="1" x14ac:dyDescent="0.2">
      <c r="A17" s="20" t="s">
        <v>5</v>
      </c>
      <c r="B17" s="21">
        <f t="shared" ref="B17:D21" si="13">E17+H17+K17+N17+Q17+T17+W17+Z17+AC17+AF17+AI17+AL17</f>
        <v>0</v>
      </c>
      <c r="C17" s="21">
        <f t="shared" si="13"/>
        <v>900</v>
      </c>
      <c r="D17" s="21">
        <f t="shared" si="13"/>
        <v>900</v>
      </c>
      <c r="E17" s="22">
        <v>0</v>
      </c>
      <c r="F17" s="22">
        <v>0</v>
      </c>
      <c r="G17" s="22">
        <v>0</v>
      </c>
      <c r="H17" s="22">
        <v>0</v>
      </c>
      <c r="I17" s="22">
        <v>0</v>
      </c>
      <c r="J17" s="22">
        <v>0</v>
      </c>
      <c r="K17" s="22">
        <v>0</v>
      </c>
      <c r="L17" s="22">
        <v>0</v>
      </c>
      <c r="M17" s="22">
        <v>0</v>
      </c>
      <c r="N17" s="22">
        <v>0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900</v>
      </c>
      <c r="AB17" s="22">
        <v>900</v>
      </c>
      <c r="AC17" s="22">
        <v>0</v>
      </c>
      <c r="AD17" s="22">
        <v>0</v>
      </c>
      <c r="AE17" s="22">
        <v>0</v>
      </c>
      <c r="AF17" s="22">
        <v>0</v>
      </c>
      <c r="AG17" s="22">
        <v>0</v>
      </c>
      <c r="AH17" s="22">
        <v>0</v>
      </c>
      <c r="AI17" s="22">
        <v>0</v>
      </c>
      <c r="AJ17" s="22">
        <v>0</v>
      </c>
      <c r="AK17" s="22">
        <v>0</v>
      </c>
      <c r="AL17" s="22">
        <v>0</v>
      </c>
      <c r="AM17" s="22">
        <v>0</v>
      </c>
      <c r="AN17" s="22">
        <v>0</v>
      </c>
    </row>
    <row r="18" spans="1:40" s="7" customFormat="1" x14ac:dyDescent="0.2">
      <c r="A18" s="20" t="s">
        <v>0</v>
      </c>
      <c r="B18" s="21">
        <f t="shared" si="13"/>
        <v>1041.0058899999999</v>
      </c>
      <c r="C18" s="21">
        <f t="shared" si="13"/>
        <v>12911</v>
      </c>
      <c r="D18" s="21">
        <f t="shared" si="13"/>
        <v>12911</v>
      </c>
      <c r="E18" s="22">
        <v>0</v>
      </c>
      <c r="F18" s="22">
        <v>0</v>
      </c>
      <c r="G18" s="22">
        <v>0</v>
      </c>
      <c r="H18" s="22">
        <v>1041.0058899999999</v>
      </c>
      <c r="I18" s="22">
        <v>0</v>
      </c>
      <c r="J18" s="22">
        <v>0</v>
      </c>
      <c r="K18" s="22">
        <v>0</v>
      </c>
      <c r="L18" s="22">
        <v>0</v>
      </c>
      <c r="M18" s="22">
        <v>0</v>
      </c>
      <c r="N18" s="22">
        <v>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1600</v>
      </c>
      <c r="AE18" s="22">
        <v>1600</v>
      </c>
      <c r="AF18" s="22">
        <v>0</v>
      </c>
      <c r="AG18" s="22">
        <v>0</v>
      </c>
      <c r="AH18" s="22">
        <v>0</v>
      </c>
      <c r="AI18" s="22">
        <v>0</v>
      </c>
      <c r="AJ18" s="22">
        <v>0</v>
      </c>
      <c r="AK18" s="22">
        <v>0</v>
      </c>
      <c r="AL18" s="22">
        <v>0</v>
      </c>
      <c r="AM18" s="22">
        <v>11311</v>
      </c>
      <c r="AN18" s="22">
        <v>11311</v>
      </c>
    </row>
    <row r="19" spans="1:40" s="7" customFormat="1" x14ac:dyDescent="0.2">
      <c r="A19" s="20" t="s">
        <v>11</v>
      </c>
      <c r="B19" s="21">
        <f t="shared" si="13"/>
        <v>38.299260000000004</v>
      </c>
      <c r="C19" s="21">
        <f t="shared" si="13"/>
        <v>32.780290000000001</v>
      </c>
      <c r="D19" s="21">
        <f t="shared" si="13"/>
        <v>32.780279999999998</v>
      </c>
      <c r="E19" s="22">
        <v>0</v>
      </c>
      <c r="F19" s="22">
        <v>0</v>
      </c>
      <c r="G19" s="22">
        <v>0</v>
      </c>
      <c r="H19" s="22">
        <v>38.299260000000004</v>
      </c>
      <c r="I19" s="22">
        <v>32.780290000000001</v>
      </c>
      <c r="J19" s="22">
        <v>32.780279999999998</v>
      </c>
      <c r="K19" s="22">
        <v>0</v>
      </c>
      <c r="L19" s="22">
        <v>0</v>
      </c>
      <c r="M19" s="22">
        <v>0</v>
      </c>
      <c r="N19" s="22">
        <v>0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0</v>
      </c>
      <c r="AF19" s="22">
        <v>0</v>
      </c>
      <c r="AG19" s="22">
        <v>0</v>
      </c>
      <c r="AH19" s="22">
        <v>0</v>
      </c>
      <c r="AI19" s="22">
        <v>0</v>
      </c>
      <c r="AJ19" s="22">
        <v>0</v>
      </c>
      <c r="AK19" s="22">
        <v>0</v>
      </c>
      <c r="AL19" s="22">
        <v>0</v>
      </c>
      <c r="AM19" s="22">
        <v>0</v>
      </c>
      <c r="AN19" s="22">
        <v>0</v>
      </c>
    </row>
    <row r="20" spans="1:40" s="7" customFormat="1" x14ac:dyDescent="0.2">
      <c r="A20" s="20" t="s">
        <v>1</v>
      </c>
      <c r="B20" s="21">
        <f t="shared" si="13"/>
        <v>0</v>
      </c>
      <c r="C20" s="21">
        <f t="shared" si="13"/>
        <v>89085.620739999998</v>
      </c>
      <c r="D20" s="21">
        <f t="shared" si="13"/>
        <v>89085.620739999998</v>
      </c>
      <c r="E20" s="22">
        <v>0</v>
      </c>
      <c r="F20" s="22">
        <v>0</v>
      </c>
      <c r="G20" s="22">
        <v>0</v>
      </c>
      <c r="H20" s="22">
        <v>0</v>
      </c>
      <c r="I20" s="22">
        <v>0</v>
      </c>
      <c r="J20" s="22">
        <v>0</v>
      </c>
      <c r="K20" s="22">
        <v>0</v>
      </c>
      <c r="L20" s="22">
        <v>0</v>
      </c>
      <c r="M20" s="22">
        <v>0</v>
      </c>
      <c r="N20" s="22">
        <v>0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56928.3</v>
      </c>
      <c r="V20" s="22">
        <v>56928.3</v>
      </c>
      <c r="W20" s="22">
        <v>0</v>
      </c>
      <c r="X20" s="22">
        <v>32157.320739999999</v>
      </c>
      <c r="Y20" s="22">
        <v>32157.320739999999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0</v>
      </c>
      <c r="AF20" s="22">
        <v>0</v>
      </c>
      <c r="AG20" s="22">
        <v>0</v>
      </c>
      <c r="AH20" s="22">
        <v>0</v>
      </c>
      <c r="AI20" s="22">
        <v>0</v>
      </c>
      <c r="AJ20" s="22">
        <v>0</v>
      </c>
      <c r="AK20" s="22">
        <v>0</v>
      </c>
      <c r="AL20" s="22">
        <v>0</v>
      </c>
      <c r="AM20" s="22">
        <v>0</v>
      </c>
      <c r="AN20" s="22">
        <v>0</v>
      </c>
    </row>
    <row r="21" spans="1:40" s="7" customFormat="1" x14ac:dyDescent="0.2">
      <c r="A21" s="20" t="s">
        <v>9</v>
      </c>
      <c r="B21" s="21">
        <f t="shared" si="13"/>
        <v>0</v>
      </c>
      <c r="C21" s="21">
        <f t="shared" si="13"/>
        <v>600</v>
      </c>
      <c r="D21" s="21">
        <f t="shared" si="13"/>
        <v>600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600</v>
      </c>
      <c r="AB21" s="22">
        <v>600</v>
      </c>
      <c r="AC21" s="22">
        <v>0</v>
      </c>
      <c r="AD21" s="22">
        <v>0</v>
      </c>
      <c r="AE21" s="22">
        <v>0</v>
      </c>
      <c r="AF21" s="22">
        <v>0</v>
      </c>
      <c r="AG21" s="22">
        <v>0</v>
      </c>
      <c r="AH21" s="22">
        <v>0</v>
      </c>
      <c r="AI21" s="22">
        <v>0</v>
      </c>
      <c r="AJ21" s="22">
        <v>0</v>
      </c>
      <c r="AK21" s="22">
        <v>0</v>
      </c>
      <c r="AL21" s="22">
        <v>0</v>
      </c>
      <c r="AM21" s="22">
        <v>0</v>
      </c>
      <c r="AN21" s="22">
        <v>0</v>
      </c>
    </row>
    <row r="22" spans="1:40" s="26" customFormat="1" x14ac:dyDescent="0.2">
      <c r="A22" s="23" t="s">
        <v>36</v>
      </c>
      <c r="B22" s="24">
        <f t="shared" ref="B22:AN22" si="14">SUM(B23:B29)</f>
        <v>212.12983</v>
      </c>
      <c r="C22" s="24">
        <f t="shared" si="14"/>
        <v>46781.573840000005</v>
      </c>
      <c r="D22" s="24">
        <f t="shared" si="14"/>
        <v>6668.5398299999997</v>
      </c>
      <c r="E22" s="24">
        <f t="shared" si="14"/>
        <v>0</v>
      </c>
      <c r="F22" s="24">
        <f t="shared" si="14"/>
        <v>0</v>
      </c>
      <c r="G22" s="24">
        <f t="shared" si="14"/>
        <v>0</v>
      </c>
      <c r="H22" s="24">
        <f t="shared" si="14"/>
        <v>212.12983</v>
      </c>
      <c r="I22" s="24">
        <f t="shared" ref="I22" si="15">SUM(I23:I29)</f>
        <v>181.57383999999999</v>
      </c>
      <c r="J22" s="24">
        <f t="shared" ref="J22" si="16">SUM(J23:J29)</f>
        <v>68.539829999999995</v>
      </c>
      <c r="K22" s="24">
        <f t="shared" si="14"/>
        <v>0</v>
      </c>
      <c r="L22" s="24">
        <f t="shared" si="14"/>
        <v>0</v>
      </c>
      <c r="M22" s="24">
        <f t="shared" si="14"/>
        <v>0</v>
      </c>
      <c r="N22" s="24">
        <f t="shared" si="14"/>
        <v>0</v>
      </c>
      <c r="O22" s="24">
        <f t="shared" ref="O22" si="17">SUM(O23:O29)</f>
        <v>0</v>
      </c>
      <c r="P22" s="24">
        <f t="shared" ref="P22" si="18">SUM(P23:P29)</f>
        <v>0</v>
      </c>
      <c r="Q22" s="24">
        <f t="shared" si="14"/>
        <v>0</v>
      </c>
      <c r="R22" s="24">
        <f t="shared" si="14"/>
        <v>40000</v>
      </c>
      <c r="S22" s="24">
        <f t="shared" si="14"/>
        <v>0</v>
      </c>
      <c r="T22" s="24">
        <f t="shared" si="14"/>
        <v>0</v>
      </c>
      <c r="U22" s="24">
        <f t="shared" si="14"/>
        <v>0</v>
      </c>
      <c r="V22" s="24">
        <f t="shared" si="14"/>
        <v>0</v>
      </c>
      <c r="W22" s="24">
        <f t="shared" si="14"/>
        <v>0</v>
      </c>
      <c r="X22" s="24">
        <f t="shared" si="14"/>
        <v>0</v>
      </c>
      <c r="Y22" s="24">
        <f t="shared" si="14"/>
        <v>0</v>
      </c>
      <c r="Z22" s="24">
        <f t="shared" si="14"/>
        <v>0</v>
      </c>
      <c r="AA22" s="24">
        <f t="shared" si="14"/>
        <v>1000</v>
      </c>
      <c r="AB22" s="24">
        <f t="shared" si="14"/>
        <v>1000</v>
      </c>
      <c r="AC22" s="24">
        <f t="shared" si="14"/>
        <v>0</v>
      </c>
      <c r="AD22" s="24">
        <f t="shared" si="14"/>
        <v>0</v>
      </c>
      <c r="AE22" s="24">
        <f t="shared" si="14"/>
        <v>0</v>
      </c>
      <c r="AF22" s="24">
        <f t="shared" si="14"/>
        <v>0</v>
      </c>
      <c r="AG22" s="24">
        <f t="shared" si="14"/>
        <v>0</v>
      </c>
      <c r="AH22" s="24">
        <f t="shared" si="14"/>
        <v>0</v>
      </c>
      <c r="AI22" s="24">
        <f t="shared" si="14"/>
        <v>0</v>
      </c>
      <c r="AJ22" s="24">
        <f t="shared" si="14"/>
        <v>5600</v>
      </c>
      <c r="AK22" s="24">
        <f t="shared" si="14"/>
        <v>5600</v>
      </c>
      <c r="AL22" s="24">
        <f t="shared" si="14"/>
        <v>0</v>
      </c>
      <c r="AM22" s="24">
        <f t="shared" si="14"/>
        <v>0</v>
      </c>
      <c r="AN22" s="24">
        <f t="shared" si="14"/>
        <v>0</v>
      </c>
    </row>
    <row r="23" spans="1:40" s="7" customFormat="1" x14ac:dyDescent="0.2">
      <c r="A23" s="20" t="s">
        <v>13</v>
      </c>
      <c r="B23" s="21">
        <f t="shared" ref="B23:D30" si="19">E23+H23+K23+N23+Q23+T23+W23+Z23+AC23+AF23+AI23+AL23</f>
        <v>143.59</v>
      </c>
      <c r="C23" s="21">
        <f t="shared" si="19"/>
        <v>5713.0340100000003</v>
      </c>
      <c r="D23" s="21">
        <f t="shared" si="19"/>
        <v>5600</v>
      </c>
      <c r="E23" s="22">
        <v>0</v>
      </c>
      <c r="F23" s="22">
        <v>0</v>
      </c>
      <c r="G23" s="22">
        <v>0</v>
      </c>
      <c r="H23" s="22">
        <v>143.59</v>
      </c>
      <c r="I23" s="22">
        <v>113.03400999999999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0</v>
      </c>
      <c r="AF23" s="22">
        <v>0</v>
      </c>
      <c r="AG23" s="22">
        <v>0</v>
      </c>
      <c r="AH23" s="22">
        <v>0</v>
      </c>
      <c r="AI23" s="22">
        <v>0</v>
      </c>
      <c r="AJ23" s="22">
        <v>5600</v>
      </c>
      <c r="AK23" s="22">
        <v>5600</v>
      </c>
      <c r="AL23" s="22">
        <v>0</v>
      </c>
      <c r="AM23" s="22">
        <v>0</v>
      </c>
      <c r="AN23" s="22">
        <v>0</v>
      </c>
    </row>
    <row r="24" spans="1:40" s="7" customFormat="1" x14ac:dyDescent="0.2">
      <c r="A24" s="20" t="s">
        <v>154</v>
      </c>
      <c r="B24" s="21">
        <f t="shared" si="19"/>
        <v>0</v>
      </c>
      <c r="C24" s="21">
        <f t="shared" si="19"/>
        <v>200</v>
      </c>
      <c r="D24" s="21">
        <f t="shared" si="19"/>
        <v>200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200</v>
      </c>
      <c r="AB24" s="22">
        <v>200</v>
      </c>
      <c r="AC24" s="22">
        <v>0</v>
      </c>
      <c r="AD24" s="22">
        <v>0</v>
      </c>
      <c r="AE24" s="22">
        <v>0</v>
      </c>
      <c r="AF24" s="22">
        <v>0</v>
      </c>
      <c r="AG24" s="22">
        <v>0</v>
      </c>
      <c r="AH24" s="22">
        <v>0</v>
      </c>
      <c r="AI24" s="22">
        <v>0</v>
      </c>
      <c r="AJ24" s="22">
        <v>0</v>
      </c>
      <c r="AK24" s="22">
        <v>0</v>
      </c>
      <c r="AL24" s="22">
        <v>0</v>
      </c>
      <c r="AM24" s="22">
        <v>0</v>
      </c>
      <c r="AN24" s="22">
        <v>0</v>
      </c>
    </row>
    <row r="25" spans="1:40" s="7" customFormat="1" x14ac:dyDescent="0.2">
      <c r="A25" s="20" t="s">
        <v>157</v>
      </c>
      <c r="B25" s="21">
        <f t="shared" si="19"/>
        <v>0</v>
      </c>
      <c r="C25" s="21">
        <f t="shared" si="19"/>
        <v>40000</v>
      </c>
      <c r="D25" s="21">
        <f t="shared" si="19"/>
        <v>0</v>
      </c>
      <c r="E25" s="22">
        <v>0</v>
      </c>
      <c r="F25" s="22">
        <v>0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40000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0</v>
      </c>
      <c r="AF25" s="22">
        <v>0</v>
      </c>
      <c r="AG25" s="22">
        <v>0</v>
      </c>
      <c r="AH25" s="22">
        <v>0</v>
      </c>
      <c r="AI25" s="22">
        <v>0</v>
      </c>
      <c r="AJ25" s="22">
        <v>0</v>
      </c>
      <c r="AK25" s="22">
        <v>0</v>
      </c>
      <c r="AL25" s="22">
        <v>0</v>
      </c>
      <c r="AM25" s="22">
        <v>0</v>
      </c>
      <c r="AN25" s="22">
        <v>0</v>
      </c>
    </row>
    <row r="26" spans="1:40" s="7" customFormat="1" x14ac:dyDescent="0.2">
      <c r="A26" s="20" t="s">
        <v>162</v>
      </c>
      <c r="B26" s="21">
        <f t="shared" si="19"/>
        <v>0</v>
      </c>
      <c r="C26" s="21">
        <f t="shared" si="19"/>
        <v>300</v>
      </c>
      <c r="D26" s="21">
        <f t="shared" si="19"/>
        <v>300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300</v>
      </c>
      <c r="AB26" s="22">
        <v>300</v>
      </c>
      <c r="AC26" s="22">
        <v>0</v>
      </c>
      <c r="AD26" s="22">
        <v>0</v>
      </c>
      <c r="AE26" s="22">
        <v>0</v>
      </c>
      <c r="AF26" s="22">
        <v>0</v>
      </c>
      <c r="AG26" s="22">
        <v>0</v>
      </c>
      <c r="AH26" s="22">
        <v>0</v>
      </c>
      <c r="AI26" s="22">
        <v>0</v>
      </c>
      <c r="AJ26" s="22">
        <v>0</v>
      </c>
      <c r="AK26" s="22">
        <v>0</v>
      </c>
      <c r="AL26" s="22">
        <v>0</v>
      </c>
      <c r="AM26" s="22">
        <v>0</v>
      </c>
      <c r="AN26" s="22">
        <v>0</v>
      </c>
    </row>
    <row r="27" spans="1:40" s="7" customFormat="1" x14ac:dyDescent="0.2">
      <c r="A27" s="20" t="s">
        <v>163</v>
      </c>
      <c r="B27" s="21">
        <f t="shared" si="19"/>
        <v>0</v>
      </c>
      <c r="C27" s="21">
        <f t="shared" si="19"/>
        <v>300</v>
      </c>
      <c r="D27" s="21">
        <f t="shared" si="19"/>
        <v>300</v>
      </c>
      <c r="E27" s="22">
        <v>0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300</v>
      </c>
      <c r="AB27" s="22">
        <v>300</v>
      </c>
      <c r="AC27" s="22">
        <v>0</v>
      </c>
      <c r="AD27" s="22">
        <v>0</v>
      </c>
      <c r="AE27" s="22">
        <v>0</v>
      </c>
      <c r="AF27" s="22">
        <v>0</v>
      </c>
      <c r="AG27" s="22">
        <v>0</v>
      </c>
      <c r="AH27" s="22">
        <v>0</v>
      </c>
      <c r="AI27" s="22">
        <v>0</v>
      </c>
      <c r="AJ27" s="22">
        <v>0</v>
      </c>
      <c r="AK27" s="22">
        <v>0</v>
      </c>
      <c r="AL27" s="22">
        <v>0</v>
      </c>
      <c r="AM27" s="22">
        <v>0</v>
      </c>
      <c r="AN27" s="22">
        <v>0</v>
      </c>
    </row>
    <row r="28" spans="1:40" s="7" customFormat="1" x14ac:dyDescent="0.2">
      <c r="A28" s="20" t="s">
        <v>174</v>
      </c>
      <c r="B28" s="21">
        <f t="shared" si="19"/>
        <v>68.539829999999995</v>
      </c>
      <c r="C28" s="21">
        <f t="shared" si="19"/>
        <v>68.539829999999995</v>
      </c>
      <c r="D28" s="21">
        <f t="shared" si="19"/>
        <v>68.539829999999995</v>
      </c>
      <c r="E28" s="22">
        <v>0</v>
      </c>
      <c r="F28" s="22">
        <v>0</v>
      </c>
      <c r="G28" s="22">
        <v>0</v>
      </c>
      <c r="H28" s="22">
        <v>68.539829999999995</v>
      </c>
      <c r="I28" s="22">
        <v>68.539829999999995</v>
      </c>
      <c r="J28" s="22">
        <v>68.539829999999995</v>
      </c>
      <c r="K28" s="22">
        <v>0</v>
      </c>
      <c r="L28" s="22">
        <v>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0</v>
      </c>
      <c r="AF28" s="22">
        <v>0</v>
      </c>
      <c r="AG28" s="22">
        <v>0</v>
      </c>
      <c r="AH28" s="22">
        <v>0</v>
      </c>
      <c r="AI28" s="22">
        <v>0</v>
      </c>
      <c r="AJ28" s="22">
        <v>0</v>
      </c>
      <c r="AK28" s="22">
        <v>0</v>
      </c>
      <c r="AL28" s="22">
        <v>0</v>
      </c>
      <c r="AM28" s="22">
        <v>0</v>
      </c>
      <c r="AN28" s="22">
        <v>0</v>
      </c>
    </row>
    <row r="29" spans="1:40" s="7" customFormat="1" x14ac:dyDescent="0.2">
      <c r="A29" s="20" t="s">
        <v>175</v>
      </c>
      <c r="B29" s="21">
        <f t="shared" si="19"/>
        <v>0</v>
      </c>
      <c r="C29" s="21">
        <f t="shared" si="19"/>
        <v>200</v>
      </c>
      <c r="D29" s="21">
        <f t="shared" si="19"/>
        <v>200</v>
      </c>
      <c r="E29" s="22">
        <v>0</v>
      </c>
      <c r="F29" s="22">
        <v>0</v>
      </c>
      <c r="G29" s="22">
        <v>0</v>
      </c>
      <c r="H29" s="22">
        <v>0</v>
      </c>
      <c r="I29" s="22">
        <v>0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200</v>
      </c>
      <c r="AB29" s="22">
        <v>200</v>
      </c>
      <c r="AC29" s="22">
        <v>0</v>
      </c>
      <c r="AD29" s="22">
        <v>0</v>
      </c>
      <c r="AE29" s="22">
        <v>0</v>
      </c>
      <c r="AF29" s="22">
        <v>0</v>
      </c>
      <c r="AG29" s="22">
        <v>0</v>
      </c>
      <c r="AH29" s="22">
        <v>0</v>
      </c>
      <c r="AI29" s="22">
        <v>0</v>
      </c>
      <c r="AJ29" s="22">
        <v>0</v>
      </c>
      <c r="AK29" s="22">
        <v>0</v>
      </c>
      <c r="AL29" s="22">
        <v>0</v>
      </c>
      <c r="AM29" s="22">
        <v>0</v>
      </c>
      <c r="AN29" s="22">
        <v>0</v>
      </c>
    </row>
    <row r="30" spans="1:40" s="26" customFormat="1" ht="25.5" x14ac:dyDescent="0.2">
      <c r="A30" s="15" t="s">
        <v>37</v>
      </c>
      <c r="B30" s="24">
        <f t="shared" si="19"/>
        <v>13154.798200000001</v>
      </c>
      <c r="C30" s="24">
        <f t="shared" si="19"/>
        <v>204.45273</v>
      </c>
      <c r="D30" s="24">
        <f t="shared" si="19"/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4154.7982000000002</v>
      </c>
      <c r="O30" s="25">
        <v>204.45273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5000</v>
      </c>
      <c r="AA30" s="25">
        <v>0</v>
      </c>
      <c r="AB30" s="25">
        <v>0</v>
      </c>
      <c r="AC30" s="25">
        <v>4000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</row>
    <row r="31" spans="1:40" s="7" customFormat="1" x14ac:dyDescent="0.2">
      <c r="A31" s="15" t="s">
        <v>38</v>
      </c>
      <c r="B31" s="25">
        <f t="shared" ref="B31:AN31" si="20">B5+B16+B22+B30</f>
        <v>25717.019610000003</v>
      </c>
      <c r="C31" s="25">
        <f t="shared" si="20"/>
        <v>873749.39406999992</v>
      </c>
      <c r="D31" s="25">
        <f t="shared" si="20"/>
        <v>730871.92049999989</v>
      </c>
      <c r="E31" s="25">
        <f t="shared" si="20"/>
        <v>3455.4</v>
      </c>
      <c r="F31" s="25">
        <f t="shared" si="20"/>
        <v>3322.3</v>
      </c>
      <c r="G31" s="25">
        <f t="shared" si="20"/>
        <v>3171.3004500000002</v>
      </c>
      <c r="H31" s="25">
        <f t="shared" si="20"/>
        <v>9077.1442800000004</v>
      </c>
      <c r="I31" s="25">
        <f t="shared" ref="I31" si="21">I5+I16+I22+I30</f>
        <v>7845.2696000000014</v>
      </c>
      <c r="J31" s="25">
        <f t="shared" ref="J31" si="22">J5+J16+J22+J30</f>
        <v>7732.2355800000014</v>
      </c>
      <c r="K31" s="25">
        <f t="shared" ref="K31" si="23">K5+K16+K22+K30</f>
        <v>0</v>
      </c>
      <c r="L31" s="25">
        <f t="shared" si="20"/>
        <v>487011.69</v>
      </c>
      <c r="M31" s="25">
        <f t="shared" si="20"/>
        <v>460265.45568000001</v>
      </c>
      <c r="N31" s="25">
        <f t="shared" si="20"/>
        <v>4184.4753300000002</v>
      </c>
      <c r="O31" s="25">
        <f t="shared" si="20"/>
        <v>1098.0520099999999</v>
      </c>
      <c r="P31" s="25">
        <f t="shared" si="20"/>
        <v>230.84632999999999</v>
      </c>
      <c r="Q31" s="25">
        <f t="shared" si="20"/>
        <v>0</v>
      </c>
      <c r="R31" s="25">
        <f t="shared" si="20"/>
        <v>115000</v>
      </c>
      <c r="S31" s="25">
        <f t="shared" si="20"/>
        <v>0</v>
      </c>
      <c r="T31" s="25">
        <f t="shared" si="20"/>
        <v>0</v>
      </c>
      <c r="U31" s="25">
        <f t="shared" si="20"/>
        <v>151073.79999999999</v>
      </c>
      <c r="V31" s="25">
        <f t="shared" si="20"/>
        <v>151073.79999999999</v>
      </c>
      <c r="W31" s="25">
        <f t="shared" si="20"/>
        <v>0</v>
      </c>
      <c r="X31" s="25">
        <f t="shared" si="20"/>
        <v>61887.282460000002</v>
      </c>
      <c r="Y31" s="25">
        <f t="shared" si="20"/>
        <v>61887.282460000002</v>
      </c>
      <c r="Z31" s="25">
        <f t="shared" si="20"/>
        <v>5000</v>
      </c>
      <c r="AA31" s="25">
        <f t="shared" si="20"/>
        <v>5000</v>
      </c>
      <c r="AB31" s="25">
        <f t="shared" si="20"/>
        <v>5000</v>
      </c>
      <c r="AC31" s="25">
        <f t="shared" si="20"/>
        <v>4000</v>
      </c>
      <c r="AD31" s="25">
        <f t="shared" si="20"/>
        <v>4000</v>
      </c>
      <c r="AE31" s="25">
        <f t="shared" si="20"/>
        <v>4000</v>
      </c>
      <c r="AF31" s="25">
        <f t="shared" si="20"/>
        <v>0</v>
      </c>
      <c r="AG31" s="25">
        <f t="shared" si="20"/>
        <v>15000</v>
      </c>
      <c r="AH31" s="25">
        <f t="shared" si="20"/>
        <v>15000</v>
      </c>
      <c r="AI31" s="25">
        <f t="shared" si="20"/>
        <v>0</v>
      </c>
      <c r="AJ31" s="25">
        <f t="shared" si="20"/>
        <v>11200</v>
      </c>
      <c r="AK31" s="25">
        <f t="shared" si="20"/>
        <v>11200</v>
      </c>
      <c r="AL31" s="25">
        <f t="shared" si="20"/>
        <v>0</v>
      </c>
      <c r="AM31" s="25">
        <f t="shared" si="20"/>
        <v>11311</v>
      </c>
      <c r="AN31" s="25">
        <f t="shared" si="20"/>
        <v>11311</v>
      </c>
    </row>
  </sheetData>
  <mergeCells count="27">
    <mergeCell ref="B1:J1"/>
    <mergeCell ref="Z2:AB2"/>
    <mergeCell ref="AC2:AE2"/>
    <mergeCell ref="AF2:AH2"/>
    <mergeCell ref="AI2:AK2"/>
    <mergeCell ref="K2:M2"/>
    <mergeCell ref="N2:P2"/>
    <mergeCell ref="Q2:S2"/>
    <mergeCell ref="T2:V2"/>
    <mergeCell ref="W2:Y2"/>
    <mergeCell ref="AC3:AE3"/>
    <mergeCell ref="AF3:AH3"/>
    <mergeCell ref="AI3:AK3"/>
    <mergeCell ref="AL3:AN3"/>
    <mergeCell ref="AL2:AN2"/>
    <mergeCell ref="Z3:AB3"/>
    <mergeCell ref="A2:A4"/>
    <mergeCell ref="B2:D2"/>
    <mergeCell ref="B3:D3"/>
    <mergeCell ref="E2:G2"/>
    <mergeCell ref="H2:J2"/>
    <mergeCell ref="K3:M3"/>
    <mergeCell ref="N3:P3"/>
    <mergeCell ref="T3:V3"/>
    <mergeCell ref="W3:Y3"/>
    <mergeCell ref="E3:G3"/>
    <mergeCell ref="H3:J3"/>
  </mergeCells>
  <pageMargins left="0.23622047244094491" right="0.23622047244094491" top="0.35433070866141736" bottom="0.19685039370078741" header="0.31496062992125984" footer="0.31496062992125984"/>
  <pageSetup paperSize="9" scale="93" fitToHeight="0" orientation="landscape" r:id="rId1"/>
  <colBreaks count="3" manualBreakCount="3">
    <brk id="10" max="1048575" man="1"/>
    <brk id="19" max="1048575" man="1"/>
    <brk id="2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дотации</vt:lpstr>
      <vt:lpstr>субсидии</vt:lpstr>
      <vt:lpstr>субвенции</vt:lpstr>
      <vt:lpstr>иные мбт</vt:lpstr>
      <vt:lpstr>дотации!Заголовки_для_печати</vt:lpstr>
      <vt:lpstr>'иные мбт'!Заголовки_для_печати</vt:lpstr>
      <vt:lpstr>субвенции!Заголовки_для_печати</vt:lpstr>
      <vt:lpstr>субсидии!Заголовки_для_печати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Степанова Л.В.</dc:creator>
  <cp:lastModifiedBy>Сысоева О.С.</cp:lastModifiedBy>
  <cp:lastPrinted>2020-05-23T14:02:13Z</cp:lastPrinted>
  <dcterms:created xsi:type="dcterms:W3CDTF">2020-05-23T13:35:52Z</dcterms:created>
  <dcterms:modified xsi:type="dcterms:W3CDTF">2020-05-25T09:13:39Z</dcterms:modified>
</cp:coreProperties>
</file>