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35"/>
  </bookViews>
  <sheets>
    <sheet name="Документ" sheetId="2" r:id="rId1"/>
  </sheets>
  <definedNames>
    <definedName name="_xlnm._FilterDatabase" localSheetId="0" hidden="1">Документ!$A$7:$E$567</definedName>
    <definedName name="_xlnm.Print_Titles" localSheetId="0">Документ!$7:$7</definedName>
    <definedName name="_xlnm.Print_Area" localSheetId="0">Документ!$A$1:$E$568</definedName>
  </definedNames>
  <calcPr calcId="145621"/>
</workbook>
</file>

<file path=xl/calcChain.xml><?xml version="1.0" encoding="utf-8"?>
<calcChain xmlns="http://schemas.openxmlformats.org/spreadsheetml/2006/main">
  <c r="D48" i="2" l="1"/>
  <c r="E141" i="2" l="1"/>
  <c r="E140" i="2" s="1"/>
  <c r="E121" i="2" l="1"/>
  <c r="E87" i="2"/>
  <c r="E86" i="2"/>
  <c r="E451" i="2" l="1"/>
  <c r="D451" i="2"/>
  <c r="E22" i="2"/>
  <c r="E21" i="2" s="1"/>
  <c r="D22" i="2"/>
  <c r="D21" i="2" s="1"/>
  <c r="E9" i="2"/>
  <c r="E8" i="2" s="1"/>
  <c r="D9" i="2"/>
  <c r="D8" i="2" s="1"/>
  <c r="E12" i="2"/>
  <c r="E11" i="2" s="1"/>
  <c r="D12" i="2"/>
  <c r="D11" i="2" s="1"/>
  <c r="E15" i="2"/>
  <c r="E14" i="2" s="1"/>
  <c r="D15" i="2"/>
  <c r="D19" i="2"/>
  <c r="D18" i="2" s="1"/>
  <c r="E25" i="2"/>
  <c r="E24" i="2" s="1"/>
  <c r="D25" i="2"/>
  <c r="D24" i="2" s="1"/>
  <c r="D42" i="2"/>
  <c r="D41" i="2" s="1"/>
  <c r="E41" i="2"/>
  <c r="D38" i="2"/>
  <c r="E38" i="2"/>
  <c r="E36" i="2"/>
  <c r="D36" i="2"/>
  <c r="E32" i="2"/>
  <c r="D32" i="2"/>
  <c r="E565" i="2"/>
  <c r="D565" i="2"/>
  <c r="E561" i="2"/>
  <c r="D561" i="2"/>
  <c r="E556" i="2"/>
  <c r="D556" i="2"/>
  <c r="E552" i="2"/>
  <c r="D552" i="2"/>
  <c r="E549" i="2"/>
  <c r="D549" i="2"/>
  <c r="E541" i="2"/>
  <c r="D541" i="2"/>
  <c r="E536" i="2"/>
  <c r="D536" i="2"/>
  <c r="E533" i="2" l="1"/>
  <c r="E532" i="2" s="1"/>
  <c r="D533" i="2"/>
  <c r="D532" i="2" s="1"/>
  <c r="E530" i="2"/>
  <c r="D530" i="2"/>
  <c r="E527" i="2"/>
  <c r="D527" i="2"/>
  <c r="E508" i="2"/>
  <c r="D508" i="2"/>
  <c r="E499" i="2"/>
  <c r="D499" i="2"/>
  <c r="E495" i="2"/>
  <c r="D495" i="2"/>
  <c r="E475" i="2"/>
  <c r="D475" i="2"/>
  <c r="E470" i="2"/>
  <c r="D470" i="2"/>
  <c r="E466" i="2"/>
  <c r="D466" i="2"/>
  <c r="E460" i="2"/>
  <c r="D460" i="2"/>
  <c r="E457" i="2"/>
  <c r="D457" i="2"/>
  <c r="E454" i="2"/>
  <c r="D454" i="2"/>
  <c r="E446" i="2"/>
  <c r="E445" i="2" s="1"/>
  <c r="D446" i="2"/>
  <c r="D445" i="2" s="1"/>
  <c r="E435" i="2"/>
  <c r="D435" i="2"/>
  <c r="E432" i="2"/>
  <c r="D432" i="2"/>
  <c r="E417" i="2"/>
  <c r="D417" i="2"/>
  <c r="E420" i="2"/>
  <c r="D420" i="2"/>
  <c r="E412" i="2"/>
  <c r="D412" i="2"/>
  <c r="E392" i="2"/>
  <c r="D392" i="2"/>
  <c r="E388" i="2"/>
  <c r="E387" i="2" s="1"/>
  <c r="D388" i="2"/>
  <c r="D387" i="2" s="1"/>
  <c r="E384" i="2"/>
  <c r="D384" i="2"/>
  <c r="E381" i="2"/>
  <c r="D381" i="2"/>
  <c r="E376" i="2"/>
  <c r="D376" i="2"/>
  <c r="E372" i="2"/>
  <c r="D372" i="2"/>
  <c r="E361" i="2"/>
  <c r="D361" i="2"/>
  <c r="E336" i="2"/>
  <c r="D336" i="2"/>
  <c r="E317" i="2"/>
  <c r="E316" i="2" s="1"/>
  <c r="D317" i="2"/>
  <c r="E311" i="2"/>
  <c r="D311" i="2"/>
  <c r="E295" i="2"/>
  <c r="D295" i="2"/>
  <c r="E290" i="2"/>
  <c r="D290" i="2"/>
  <c r="E272" i="2"/>
  <c r="D272" i="2"/>
  <c r="E266" i="2"/>
  <c r="D266" i="2"/>
  <c r="E260" i="2"/>
  <c r="D260" i="2"/>
  <c r="E249" i="2"/>
  <c r="D249" i="2"/>
  <c r="E217" i="2"/>
  <c r="D217" i="2"/>
  <c r="E222" i="2"/>
  <c r="D222" i="2"/>
  <c r="E194" i="2"/>
  <c r="D194" i="2"/>
  <c r="E187" i="2"/>
  <c r="D187" i="2"/>
  <c r="E144" i="2"/>
  <c r="D144" i="2"/>
  <c r="E149" i="2"/>
  <c r="D149" i="2"/>
  <c r="E137" i="2"/>
  <c r="E136" i="2" s="1"/>
  <c r="D137" i="2"/>
  <c r="D134" i="2"/>
  <c r="E134" i="2"/>
  <c r="E133" i="2" s="1"/>
  <c r="E131" i="2"/>
  <c r="D131" i="2"/>
  <c r="E127" i="2"/>
  <c r="E126" i="2" s="1"/>
  <c r="D127" i="2"/>
  <c r="E123" i="2"/>
  <c r="E122" i="2" s="1"/>
  <c r="D123" i="2"/>
  <c r="E115" i="2"/>
  <c r="E114" i="2" s="1"/>
  <c r="D115" i="2"/>
  <c r="E111" i="2"/>
  <c r="D111" i="2"/>
  <c r="E79" i="2"/>
  <c r="E78" i="2" s="1"/>
  <c r="D79" i="2"/>
  <c r="E76" i="2"/>
  <c r="D76" i="2"/>
  <c r="E73" i="2"/>
  <c r="D73" i="2"/>
  <c r="D70" i="2"/>
  <c r="E70" i="2"/>
  <c r="E66" i="2"/>
  <c r="D66" i="2"/>
  <c r="E45" i="2"/>
  <c r="D45" i="2"/>
  <c r="E19" i="2"/>
  <c r="E18" i="2" s="1"/>
  <c r="D248" i="2" l="1"/>
  <c r="D335" i="2"/>
  <c r="D371" i="2"/>
  <c r="D380" i="2"/>
  <c r="D453" i="2"/>
  <c r="E335" i="2"/>
  <c r="E371" i="2"/>
  <c r="E380" i="2"/>
  <c r="E453" i="2"/>
  <c r="D465" i="2"/>
  <c r="D474" i="2"/>
  <c r="E465" i="2"/>
  <c r="E474" i="2"/>
  <c r="E498" i="2"/>
  <c r="E248" i="2"/>
  <c r="D498" i="2"/>
  <c r="D265" i="2"/>
  <c r="D186" i="2"/>
  <c r="D431" i="2"/>
  <c r="E431" i="2"/>
  <c r="E391" i="2"/>
  <c r="D416" i="2"/>
  <c r="E416" i="2"/>
  <c r="D391" i="2"/>
  <c r="E265" i="2"/>
  <c r="E186" i="2"/>
  <c r="D289" i="2"/>
  <c r="E216" i="2"/>
  <c r="E289" i="2"/>
  <c r="D216" i="2"/>
  <c r="E143" i="2"/>
  <c r="D143" i="2"/>
  <c r="E64" i="2"/>
  <c r="E48" i="2" s="1"/>
  <c r="E47" i="2" s="1"/>
  <c r="D567" i="2" l="1"/>
  <c r="E567" i="2"/>
</calcChain>
</file>

<file path=xl/sharedStrings.xml><?xml version="1.0" encoding="utf-8"?>
<sst xmlns="http://schemas.openxmlformats.org/spreadsheetml/2006/main" count="1542" uniqueCount="687">
  <si>
    <t>001</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</si>
  <si>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</si>
  <si>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002</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</si>
  <si>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</si>
  <si>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003</t>
  </si>
  <si>
    <t>048</t>
  </si>
  <si>
    <t>053</t>
  </si>
  <si>
    <t>076</t>
  </si>
  <si>
    <t>081</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</si>
  <si>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</si>
  <si>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096</t>
  </si>
  <si>
    <t>100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</si>
  <si>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</si>
  <si>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</si>
  <si>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</si>
  <si>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</si>
  <si>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</si>
  <si>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</si>
  <si>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</si>
  <si>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</si>
  <si>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</si>
  <si>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</si>
  <si>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средние дистилляты, производимые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t>
  </si>
  <si>
    <t>106</t>
  </si>
  <si>
    <t>141</t>
  </si>
  <si>
    <t>161</t>
  </si>
  <si>
    <t>180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</si>
  <si>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</si>
  <si>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182</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</si>
  <si>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</si>
  <si>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</si>
  <si>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</si>
  <si>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</si>
  <si>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Акцизы на пиво, производимое на территории Российской Федерации</t>
  </si>
  <si>
    <t>Акцизы на средние дистилляты, производимые на территории Российской Федерации</t>
  </si>
  <si>
    <t>Налог на профессиональный доход</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</si>
  <si>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</si>
  <si>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</si>
  <si>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 с организаций</t>
  </si>
  <si>
    <t>Транспортный налог с физических лиц</t>
  </si>
  <si>
    <t>Налог на игорный бизнес</t>
  </si>
  <si>
    <t>Налог на добычу общераспространенных полезных ископаемых</t>
  </si>
  <si>
    <t>Налог на добычу прочих полезных ископаемых (за исключением полезных ископаемых в виде природных алмазов)</t>
  </si>
  <si>
    <t>Сбор за пользование объектами животного мира</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</si>
  <si>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</si>
  <si>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</si>
  <si>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Государственная пошлина по делам, рассматриваемым конституционными (уставными) судами субъектов Российской Федерации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</si>
  <si>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</si>
  <si>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повторную выдачу свидетельства о постановке на учет в налоговом органе</t>
  </si>
  <si>
    <t>Налог на имущество предприятий</t>
  </si>
  <si>
    <t>Налог с продаж</t>
  </si>
  <si>
    <t>Налог, взимаемый в виде стоимости патента в связи с применением упрощенной системы налогообложения</t>
  </si>
  <si>
    <t>Регулярные платежи за пользование недрами при пользовании недрами на территории Российской Федерации</t>
  </si>
  <si>
    <t>Плата за предоставление информации из реестра дисквалифицированных лиц</t>
  </si>
  <si>
    <t>187</t>
  </si>
  <si>
    <t>188</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</si>
  <si>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</si>
  <si>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Государственная пошлина за выдачу и обмен паспорта гражданина Российской Федерации</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</si>
  <si>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</si>
  <si>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</si>
  <si>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</si>
  <si>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321</t>
  </si>
  <si>
    <t>Государственная пошлина за государственную регистрацию прав, ограничений (обременений) прав на недвижимое имущество и сделок с ним</t>
  </si>
  <si>
    <t>Плата за предоставление сведений из Единого государственного реестра недвижимости</t>
  </si>
  <si>
    <t>388</t>
  </si>
  <si>
    <t>415</t>
  </si>
  <si>
    <t>801</t>
  </si>
  <si>
    <t>Прочие доходы от компенсации затрат бюджетов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</si>
  <si>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</si>
  <si>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802</t>
  </si>
  <si>
    <t>803</t>
  </si>
  <si>
    <t>Невыясненные поступления, зачисляемые в бюджеты субъектов Российской Федерации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</si>
  <si>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</si>
  <si>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</si>
  <si>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</si>
  <si>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</si>
  <si>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реализацию мероприятий в сфере реабилитации и абилитации инвалидов</t>
  </si>
  <si>
    <t>Прочие субсидии бюджетам субъектов Российской Федерации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</si>
  <si>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</si>
  <si>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</si>
  <si>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</si>
  <si>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</si>
  <si>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</si>
  <si>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</si>
  <si>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</si>
  <si>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</si>
  <si>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</si>
  <si>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</si>
  <si>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бюджетов субъектов Российской Федерации от возврата бюджетными учреждениями остатков субсидий прошлых лет</t>
  </si>
  <si>
    <t>Доходы бюджетов субъектов Российской Федерации от возврата автономными учреждениями остатков субсидий прошлых лет</t>
  </si>
  <si>
    <t>Доходы бюджетов субъектов Российской Федерации от возврата иными организациями остатков субсидий прошлых лет</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</si>
  <si>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</si>
  <si>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</si>
  <si>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</si>
  <si>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</si>
  <si>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</si>
  <si>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</si>
  <si>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Возврат остатков иных межбюджетных трансфертов на выплату региональной доплаты к пенсии из бюджетов субъектов Российской Федерации</t>
  </si>
  <si>
    <t>Возврат остатков иных межбюджетных трансфертов на организацию профессионального обучения и дополнительного профессионального образования лиц предпенсионного возраста из бюджетов субъектов Российской Федерации</t>
  </si>
  <si>
    <t>804</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</si>
  <si>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</si>
  <si>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</si>
  <si>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</si>
  <si>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</si>
  <si>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</si>
  <si>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</si>
  <si>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создание мобильных технопарков "Кванториум"</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</si>
  <si>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</si>
  <si>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</si>
  <si>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</si>
  <si>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</si>
  <si>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Субсидии бюджетам субъектов Российской Федерации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</si>
  <si>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</si>
  <si>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</si>
  <si>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805</t>
  </si>
  <si>
    <t>Прочие доходы от оказания платных услуг (работ) получателями средств бюджетов субъектов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</si>
  <si>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</si>
  <si>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</si>
  <si>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</si>
  <si>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</si>
  <si>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</si>
  <si>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</si>
  <si>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</si>
  <si>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</si>
  <si>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</si>
  <si>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</si>
  <si>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</si>
  <si>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</si>
  <si>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 из бюджетов субъектов Российской Федерации</t>
  </si>
  <si>
    <t>Возврат остатков субсидий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 из бюджетов субъектов Российской Федерации</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</si>
  <si>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</si>
  <si>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Возврат остатков субсидий на закупку авиационных работ органами государственной власти субъектов Российской Федерации для оказания медицинской помощи</t>
  </si>
  <si>
    <t>Возврат остатков иных межбюджетных трансфертов на реализацию отдельных полномочий в области лекарственного обеспечения из бюджетов субъектов Российской Федерации</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</si>
  <si>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</si>
  <si>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806</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</si>
  <si>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</si>
  <si>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</si>
  <si>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Доходы, поступающие в порядке возмещения расходов, понесенных в связи с эксплуатацией имущества субъектов Российской Федерации</t>
  </si>
  <si>
    <t>Платежи, взимаемые государственными органами (организациями) субъектов Российской Федерации за выполнение определенных функций</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</si>
  <si>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</si>
  <si>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Предоставление нерезидентами грантов для получателей средств бюджетов субъектов Российской Федерации</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</si>
  <si>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</si>
  <si>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</si>
  <si>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807</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</si>
  <si>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</si>
  <si>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</si>
  <si>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</si>
  <si>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муниципальной собственности</t>
  </si>
  <si>
    <t>Субсидии бюджетам субъектов Российской Федерации за счет средств резервного фонда Правительства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</si>
  <si>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</si>
  <si>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</si>
  <si>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Межбюджетные трансферты, передаваемые бюджетам субъектов Российской Федерации на реновацию учреждений отрасли культуры</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</si>
  <si>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</si>
  <si>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Доходы бюджетов субъектов Российской Федерации от возврата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муниципальных образований</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</si>
  <si>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</si>
  <si>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Возврат остатков субсидий на реализацию мероприятий по обеспечению жильем молодых семей из бюджетов субъектов Российской Федерации</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</si>
  <si>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</si>
  <si>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Возврат остатков субсидий на софинансирование капитальных вложений в объекты государственной собственности субъектов Российской Федерации из бюджетов субъектов Российской Федерации</t>
  </si>
  <si>
    <t>808</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</si>
  <si>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</si>
  <si>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поддержку мер по обеспечению сбалансированности бюджетов</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</si>
  <si>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</si>
  <si>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</si>
  <si>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борьбе с новой коронавирусной инфекцией (COVID-19)</t>
  </si>
  <si>
    <t>Дотации бюджетам субъектов Российской Федерации на поддержку мер по обеспечению сбалансированности бюджетов на осуществление дополнительных выплат медицинским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коронавирусной инфекции, контактирующим с пациентами с установленным диагнозом новой коронавирусной инфекции</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</si>
  <si>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t>
  </si>
  <si>
    <t>Единая субвенция бюджетам субъектов Российской Федерации и бюджету г. Байконура</t>
  </si>
  <si>
    <t>Субвенции бюджетам субъектов Российской Федерации на государственную регистрацию актов гражданского состояния</t>
  </si>
  <si>
    <t>Возврат остатков единой субвенции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</si>
  <si>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</si>
  <si>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809</t>
  </si>
  <si>
    <t>Субвенции бюджетам субъектов Российской Федерации на проведение Всероссийской переписи населения 2020 года</t>
  </si>
  <si>
    <t>810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</si>
  <si>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</si>
  <si>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</si>
  <si>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</si>
  <si>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</si>
  <si>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</si>
  <si>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</si>
  <si>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</si>
  <si>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</si>
  <si>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</si>
  <si>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811</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</si>
  <si>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</si>
  <si>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</si>
  <si>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Сборы за участие в конкурсе (аукционе) на право пользования участками недр местного значения</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</si>
  <si>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</si>
  <si>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</si>
  <si>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</si>
  <si>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</si>
  <si>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</si>
  <si>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</si>
  <si>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</si>
  <si>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</si>
  <si>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</si>
  <si>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Возврат остатков субвенций на осуществление отдельных полномочий в области лесных отношений из бюджетов субъектов Российской Федерации</t>
  </si>
  <si>
    <t>812</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</si>
  <si>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</si>
  <si>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813</t>
  </si>
  <si>
    <t>Субсидии бюджетам субъектов Российской Федерации на строительство и реконструкцию (модернизацию) объектов питьевого водоснабжения</t>
  </si>
  <si>
    <t>Межбюджетные трансферты, передаваемые бюджетам субъектов Российской Федерации на обеспечение деятельности по оказанию коммунальной услуги населению по обращению с твердыми коммунальными отходами</t>
  </si>
  <si>
    <t>814</t>
  </si>
  <si>
    <t>Субсидии бюджетам субъектов Российской Федерации на реализацию программ формирования современной городской среды</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</si>
  <si>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</si>
  <si>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821</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</si>
  <si>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</si>
  <si>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бюджетов субъектов Российской Федерации от возврата остатков прочих субвенций из федерального бюджета</t>
  </si>
  <si>
    <t>822</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</si>
  <si>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</si>
  <si>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</si>
  <si>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поддержку творческой деятельности и техническое оснащение детских и кукольных театров</t>
  </si>
  <si>
    <t>Межбюджетные трансферты, передаваемые бюджетам субъектов Российской Федерации на создание виртуальных концертных залов</t>
  </si>
  <si>
    <t>Межбюджетные трансферты, передаваемые бюджетам субъектов Российской Федерации на создание модельных муниципальных библиотек</t>
  </si>
  <si>
    <t>823</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</si>
  <si>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</si>
  <si>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</si>
  <si>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</si>
  <si>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Возврат остатков субсидий на адресную финансовую поддержку спортивных организаций, осуществляющих подготовку спортивного резерва для сборных команд Российской Федерации из бюджетов субъектов Российской Федерации</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</si>
  <si>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субъектов Российской Федерации</t>
  </si>
  <si>
    <t>824</t>
  </si>
  <si>
    <t>Доходы, поступающие в порядке возмещения бюджету субъекта Российской Федерации расходов, направленных на покрытие процессуальных издержек</t>
  </si>
  <si>
    <t>826</t>
  </si>
  <si>
    <t>830</t>
  </si>
  <si>
    <t>831</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</si>
  <si>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</si>
  <si>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Субсидии бюджетам субъектов Российской Федерации на поддержку региональных проектов в сфере информационных технологий</t>
  </si>
  <si>
    <t>832</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</si>
  <si>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</si>
  <si>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</si>
  <si>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</si>
  <si>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833</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</si>
  <si>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</si>
  <si>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</si>
  <si>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</si>
  <si>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</si>
  <si>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</si>
  <si>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</si>
  <si>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предоставление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</si>
  <si>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</si>
  <si>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</si>
  <si>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</si>
  <si>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Возврат остатков субсидий на повышение продуктивности в молочном скотоводстве из бюджетов субъектов Российской Федерации</t>
  </si>
  <si>
    <t>Возврат остатков иных межбюджетных трансфертов на создание системы поддержки фермеров и развитие сельской кооперации из бюджетов субъектов Российской Федерации</t>
  </si>
  <si>
    <t>834</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</si>
  <si>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</si>
  <si>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845</t>
  </si>
  <si>
    <t>846</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</si>
  <si>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</si>
  <si>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</si>
  <si>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860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</si>
  <si>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</si>
  <si>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880</t>
  </si>
  <si>
    <t>881</t>
  </si>
  <si>
    <t>882</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</si>
  <si>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</si>
  <si>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901</t>
  </si>
  <si>
    <t>951</t>
  </si>
  <si>
    <t xml:space="preserve"> 1 16 02 010 02 0000 140</t>
  </si>
  <si>
    <t xml:space="preserve"> 1 16 01 053 01 0000 140</t>
  </si>
  <si>
    <t xml:space="preserve"> 1 16 10 122 01 0000 140</t>
  </si>
  <si>
    <t xml:space="preserve"> 1 16 01 063 01 0000 140</t>
  </si>
  <si>
    <t xml:space="preserve"> 1 16 01 193 01 0000 140</t>
  </si>
  <si>
    <t xml:space="preserve"> 1 16 01 203 01 0000 140</t>
  </si>
  <si>
    <t xml:space="preserve"> 1 08 07 130 01 0000 110</t>
  </si>
  <si>
    <t xml:space="preserve"> 1 03 02 142 01 0000 110</t>
  </si>
  <si>
    <t xml:space="preserve"> 1 03 02 143 01 0000 110</t>
  </si>
  <si>
    <t xml:space="preserve"> 1 03 02 190 01 0000 110</t>
  </si>
  <si>
    <t xml:space="preserve"> 1 03 02 200 01 0000 110</t>
  </si>
  <si>
    <t xml:space="preserve"> 1 03 02 210 01 0000 110</t>
  </si>
  <si>
    <t xml:space="preserve"> 1 03 02 220 01 0000 110</t>
  </si>
  <si>
    <t xml:space="preserve"> 1 03 02 231 01 0000 110</t>
  </si>
  <si>
    <t xml:space="preserve"> 1 03 02 232 01 0000 110</t>
  </si>
  <si>
    <t xml:space="preserve"> 1 03 02 241 01 0000 110</t>
  </si>
  <si>
    <t xml:space="preserve"> 1 03 02 242 01 0000 110</t>
  </si>
  <si>
    <t xml:space="preserve"> 1 03 02 251 01 0000 110</t>
  </si>
  <si>
    <t xml:space="preserve"> 1 03 02 252 01 0000 110</t>
  </si>
  <si>
    <t xml:space="preserve"> 1 03 02 261 01 0000 110</t>
  </si>
  <si>
    <t xml:space="preserve"> 1 03 02 262 01 0000 110</t>
  </si>
  <si>
    <t xml:space="preserve"> 1 03 02 410 01 0000 110</t>
  </si>
  <si>
    <t xml:space="preserve"> 1 01 01 012 02 0000 110</t>
  </si>
  <si>
    <t xml:space="preserve"> 1 01 01 014 02 0000 110</t>
  </si>
  <si>
    <t xml:space="preserve"> 1 01 02 010 01 0000 110</t>
  </si>
  <si>
    <t xml:space="preserve"> 1 01 02 020 01 0000 110</t>
  </si>
  <si>
    <t xml:space="preserve"> 1 01 02 030 01 0000 110</t>
  </si>
  <si>
    <t xml:space="preserve"> 1 01 02 040 01 0000 110</t>
  </si>
  <si>
    <t xml:space="preserve"> 1 03 02 100 01 0000 110</t>
  </si>
  <si>
    <t xml:space="preserve"> 1 06 02 010 02 0000 110</t>
  </si>
  <si>
    <t xml:space="preserve"> 1 06 02 020 02 1000 110</t>
  </si>
  <si>
    <t xml:space="preserve"> 1 06 04 011 02 0000 110</t>
  </si>
  <si>
    <t xml:space="preserve"> 1 06 04 012 02 0000 110</t>
  </si>
  <si>
    <t xml:space="preserve"> 1 06 05 000 02 0000 110</t>
  </si>
  <si>
    <t xml:space="preserve"> 1 07 01 020 01 0000 110</t>
  </si>
  <si>
    <t xml:space="preserve"> 1 07 01 030 01 0000 110</t>
  </si>
  <si>
    <t xml:space="preserve"> 1 07 04 010 01 0000 110</t>
  </si>
  <si>
    <t xml:space="preserve"> 1 07 04 020 01 0000 110</t>
  </si>
  <si>
    <t xml:space="preserve"> 1 07 04 030 01 0000 110</t>
  </si>
  <si>
    <t xml:space="preserve"> 1 08 02 020 01 0000 110</t>
  </si>
  <si>
    <t xml:space="preserve"> 1 08 07 010 01 0000 110</t>
  </si>
  <si>
    <t xml:space="preserve"> 1 08 07 310 01 0000 110</t>
  </si>
  <si>
    <t xml:space="preserve"> 1 12 02 030 01 0000 120</t>
  </si>
  <si>
    <t xml:space="preserve"> 1 13 01 020 01 0000 130</t>
  </si>
  <si>
    <t xml:space="preserve"> 1 08 06 000 01 0000 110</t>
  </si>
  <si>
    <t xml:space="preserve"> 1 08 07 100 01 0000 110</t>
  </si>
  <si>
    <t xml:space="preserve"> 1 08 07 141 01 0000 110</t>
  </si>
  <si>
    <t xml:space="preserve"> 1 16 01 121 01 0000 140</t>
  </si>
  <si>
    <t xml:space="preserve"> 1 08 07 110 01 0000 110</t>
  </si>
  <si>
    <t xml:space="preserve"> 1 08 07 120 01 0000 110</t>
  </si>
  <si>
    <t xml:space="preserve"> 1 08 07 020 01 0000 110</t>
  </si>
  <si>
    <t xml:space="preserve"> 1 13 01 031 01 0000 130</t>
  </si>
  <si>
    <t xml:space="preserve"> 1 13 02 992 02 0000 130</t>
  </si>
  <si>
    <t xml:space="preserve"> 1 16 07 010 02 0000 140</t>
  </si>
  <si>
    <t xml:space="preserve"> 1 16 01 052 01 0000 140</t>
  </si>
  <si>
    <t xml:space="preserve"> 1 17 01 020 02 0000 180</t>
  </si>
  <si>
    <t xml:space="preserve"> 2 02 25 007 02 0000 150</t>
  </si>
  <si>
    <t xml:space="preserve"> 2 02 25 027 02 0000 150</t>
  </si>
  <si>
    <t xml:space="preserve"> 2 02 25 084 02 0000 150</t>
  </si>
  <si>
    <t xml:space="preserve"> 2 02 25 086 02 0000 150</t>
  </si>
  <si>
    <t xml:space="preserve"> 2 02 25 294 02 0000 150</t>
  </si>
  <si>
    <t xml:space="preserve"> 2 02 25 302 02 0000 150</t>
  </si>
  <si>
    <t xml:space="preserve"> 2 02 25 461 02 0000 150</t>
  </si>
  <si>
    <t xml:space="preserve"> 2 02 25 462 02 0000 150</t>
  </si>
  <si>
    <t xml:space="preserve"> 2 02 25 514 02 0000 150</t>
  </si>
  <si>
    <t xml:space="preserve"> 2 02 29 999 02 0000 150</t>
  </si>
  <si>
    <t xml:space="preserve"> 2 02 35 137 02 0000 150</t>
  </si>
  <si>
    <t xml:space="preserve"> 2 02 35 220 02 0000 150</t>
  </si>
  <si>
    <t xml:space="preserve"> 2 02 35 240 02 0000 150</t>
  </si>
  <si>
    <t xml:space="preserve"> 2 02 35 250 02 0000 150</t>
  </si>
  <si>
    <t xml:space="preserve"> 2 02 35 270 02 0000 150</t>
  </si>
  <si>
    <t xml:space="preserve"> 2 02 35 280 02 0000 150</t>
  </si>
  <si>
    <t xml:space="preserve"> 2 02 35 290 02 0000 150</t>
  </si>
  <si>
    <t xml:space="preserve"> 2 02 35 380 02 0000 150</t>
  </si>
  <si>
    <t xml:space="preserve"> 2 02 35 573 02 0000 150</t>
  </si>
  <si>
    <t xml:space="preserve"> 2 02 45 198 02 0000 150</t>
  </si>
  <si>
    <t xml:space="preserve"> 2 02 45 252 02 0000 150</t>
  </si>
  <si>
    <t xml:space="preserve"> 2 02 49 001 02 0000 150</t>
  </si>
  <si>
    <t xml:space="preserve"> 2 18 02 010 02 0000 150</t>
  </si>
  <si>
    <t xml:space="preserve"> 2 18 02 020 02 0000 150</t>
  </si>
  <si>
    <t xml:space="preserve"> 2 18 02 030 02 0000 150</t>
  </si>
  <si>
    <t xml:space="preserve"> 2 18 60 010 02 0000 150</t>
  </si>
  <si>
    <t xml:space="preserve"> 2 19 25 084 02 0000 150</t>
  </si>
  <si>
    <t xml:space="preserve"> 2 19 25 462 02 0000 150</t>
  </si>
  <si>
    <t xml:space="preserve"> 2 19 35 220 02 0000 150</t>
  </si>
  <si>
    <t xml:space="preserve"> 2 19 35 250 02 0000 150</t>
  </si>
  <si>
    <t xml:space="preserve"> 2 19 35 270 02 0000 150</t>
  </si>
  <si>
    <t xml:space="preserve"> 2 19 35 290 02 0000 150</t>
  </si>
  <si>
    <t xml:space="preserve"> 2 19 35 380 02 0000 150</t>
  </si>
  <si>
    <t xml:space="preserve"> 2 19 35 573 02 0000 150</t>
  </si>
  <si>
    <t xml:space="preserve"> 2 19 45 153 02 0000 150</t>
  </si>
  <si>
    <t xml:space="preserve"> 2 19 45 294 02 0000 150</t>
  </si>
  <si>
    <t xml:space="preserve"> 1 08 07 082 01 0000 110</t>
  </si>
  <si>
    <t xml:space="preserve"> 1 08 07 380 01 0000 110</t>
  </si>
  <si>
    <t xml:space="preserve"> 1 08 07 390 01 0000 110</t>
  </si>
  <si>
    <t xml:space="preserve"> 2 02 25 082 02 0000 150</t>
  </si>
  <si>
    <t xml:space="preserve"> 2 02 25 097 02 0000 150</t>
  </si>
  <si>
    <t xml:space="preserve"> 2 02 25 169 02 0000 150</t>
  </si>
  <si>
    <t xml:space="preserve"> 2 02 25 187 02 0000 150</t>
  </si>
  <si>
    <t xml:space="preserve"> 2 02 25 210 02 0000 150</t>
  </si>
  <si>
    <t xml:space="preserve"> 2 02 25 232 02 0000 150</t>
  </si>
  <si>
    <t xml:space="preserve"> 2 02 25 247 02 0000 150</t>
  </si>
  <si>
    <t xml:space="preserve"> 2 02 25 255 02 0000 150</t>
  </si>
  <si>
    <t xml:space="preserve"> 2 02 25 256 02 0000 150</t>
  </si>
  <si>
    <t xml:space="preserve"> 2 02 25 304 02 0000 150</t>
  </si>
  <si>
    <t xml:space="preserve"> 2 02 25 491 02 0000 150</t>
  </si>
  <si>
    <t xml:space="preserve"> 2 02 25 520 02 0000 150</t>
  </si>
  <si>
    <t xml:space="preserve"> 2 02 25 537 02 0000 150</t>
  </si>
  <si>
    <t xml:space="preserve"> 2 02 25 538 02 0000 150</t>
  </si>
  <si>
    <t xml:space="preserve"> 2 02 35 260 02 0000 150</t>
  </si>
  <si>
    <t xml:space="preserve"> 2 02 45 303 02 0000 150</t>
  </si>
  <si>
    <t xml:space="preserve"> 1 13 01 992 02 0000 130</t>
  </si>
  <si>
    <t xml:space="preserve"> 1 16 07 090 02 0000 140</t>
  </si>
  <si>
    <t xml:space="preserve"> 1 16 10 056 02 0000 140</t>
  </si>
  <si>
    <t xml:space="preserve"> 2 02 25 114 02 0000 150</t>
  </si>
  <si>
    <t xml:space="preserve"> 2 02 25 138 02 0000 150</t>
  </si>
  <si>
    <t xml:space="preserve"> 2 02 25 170 02 0000 150</t>
  </si>
  <si>
    <t xml:space="preserve"> 2 02 25 201 02 0000 150</t>
  </si>
  <si>
    <t xml:space="preserve"> 2 02 25 202 02 0000 150</t>
  </si>
  <si>
    <t xml:space="preserve"> 2 02 25 402 02 0000 150</t>
  </si>
  <si>
    <t xml:space="preserve"> 2 02 25 554 02 0000 150</t>
  </si>
  <si>
    <t xml:space="preserve"> 2 02 25 586 02 0000 150</t>
  </si>
  <si>
    <t xml:space="preserve"> 2 02 35 460 02 0000 150</t>
  </si>
  <si>
    <t xml:space="preserve"> 2 02 45 161 02 0000 150</t>
  </si>
  <si>
    <t xml:space="preserve"> 2 02 45 190 02 0000 150</t>
  </si>
  <si>
    <t xml:space="preserve"> 2 02 45 192 02 0000 150</t>
  </si>
  <si>
    <t xml:space="preserve"> 2 02 45 197 02 0000 150</t>
  </si>
  <si>
    <t xml:space="preserve"> 2 02 45 216 02 0000 150</t>
  </si>
  <si>
    <t xml:space="preserve"> 2 02 45 468 02 0000 150</t>
  </si>
  <si>
    <t xml:space="preserve"> 2 18 71 030 02 0000 150</t>
  </si>
  <si>
    <t xml:space="preserve"> 2 19 25 114 02 0000 150</t>
  </si>
  <si>
    <t xml:space="preserve"> 2 19 25 170 02 0000 150</t>
  </si>
  <si>
    <t xml:space="preserve"> 2 19 25 382 02 0000 150</t>
  </si>
  <si>
    <t xml:space="preserve"> 2 19 25 554 02 0000 150</t>
  </si>
  <si>
    <t xml:space="preserve"> 2 19 45 161 02 0000 150</t>
  </si>
  <si>
    <t xml:space="preserve"> 2 19 51 360 02 0000 150</t>
  </si>
  <si>
    <t xml:space="preserve"> 1 08 07 142 01 0000 110</t>
  </si>
  <si>
    <t xml:space="preserve"> 1 08 07 172 01 0000 110</t>
  </si>
  <si>
    <t xml:space="preserve"> 1 11 05 100 02 0000 120</t>
  </si>
  <si>
    <t xml:space="preserve"> 1 13 02 062 02 0000 130</t>
  </si>
  <si>
    <t xml:space="preserve"> 1 15 02 020 02 0000 140</t>
  </si>
  <si>
    <t xml:space="preserve"> 1 16 11 063 01 0000 140</t>
  </si>
  <si>
    <t xml:space="preserve"> 2 01 02 010 02 0000 150</t>
  </si>
  <si>
    <t xml:space="preserve"> 2 02 45 390 02 0000 150</t>
  </si>
  <si>
    <t xml:space="preserve"> 2 02 45 393 02 0000 150</t>
  </si>
  <si>
    <t xml:space="preserve"> 1 16 10 022 02 0000 140</t>
  </si>
  <si>
    <t xml:space="preserve"> 2 02 25 497 02 0000 150</t>
  </si>
  <si>
    <t xml:space="preserve"> 2 02 25 555 02 0000 150</t>
  </si>
  <si>
    <t xml:space="preserve"> 2 02 27 111 02 0000 150</t>
  </si>
  <si>
    <t xml:space="preserve"> 2 02 27 112 02 0000 150</t>
  </si>
  <si>
    <t xml:space="preserve"> 2 02 29 001 02 0000 150</t>
  </si>
  <si>
    <t xml:space="preserve"> 2 02 35 135 02 0000 150</t>
  </si>
  <si>
    <t xml:space="preserve"> 2 02 35 176 02 0000 150</t>
  </si>
  <si>
    <t xml:space="preserve"> 2 02 45 455 02 0000 150</t>
  </si>
  <si>
    <t xml:space="preserve"> 2 03 02 040 02 0000 150</t>
  </si>
  <si>
    <t xml:space="preserve"> 2 18 25 495 02 0000 150</t>
  </si>
  <si>
    <t xml:space="preserve"> 2 18 25 555 02 0000 150</t>
  </si>
  <si>
    <t xml:space="preserve"> 2 19 25 497 02 0000 150</t>
  </si>
  <si>
    <t xml:space="preserve"> 2 19 25 555 02 0000 150</t>
  </si>
  <si>
    <t xml:space="preserve"> 2 19 27 111 02 0000 150</t>
  </si>
  <si>
    <t xml:space="preserve"> 1 11 03 020 02 0000 120</t>
  </si>
  <si>
    <t xml:space="preserve"> 2 02 15 001 02 0000 150</t>
  </si>
  <si>
    <t xml:space="preserve"> 2 02 15 002 02 0000 150</t>
  </si>
  <si>
    <t xml:space="preserve"> 2 02 15 010 02 0000 150</t>
  </si>
  <si>
    <t xml:space="preserve"> 2 02 15 549 02 0000 150</t>
  </si>
  <si>
    <t xml:space="preserve"> 2 02 15 832 02 0000 150</t>
  </si>
  <si>
    <t xml:space="preserve"> 2 02 15 844 02 0000 150</t>
  </si>
  <si>
    <t xml:space="preserve"> 2 02 15 848 02 0000 150</t>
  </si>
  <si>
    <t xml:space="preserve"> 2 02 15 853 02 0000 150</t>
  </si>
  <si>
    <t xml:space="preserve"> 2 02 15 857 02 0000 150</t>
  </si>
  <si>
    <t xml:space="preserve"> 2 02 25 527 02 0000 150</t>
  </si>
  <si>
    <t xml:space="preserve"> 2 02 35 900 02 0000 150</t>
  </si>
  <si>
    <t xml:space="preserve"> 2 02 35 930 02 0000 150</t>
  </si>
  <si>
    <t xml:space="preserve"> 2 19 35 900 02 0000 150</t>
  </si>
  <si>
    <t xml:space="preserve"> 2 19 90 000 02 0000 150</t>
  </si>
  <si>
    <t xml:space="preserve"> 2 02 35 469 02 0000 150</t>
  </si>
  <si>
    <t xml:space="preserve"> 1 11 01 020 02 0000 120</t>
  </si>
  <si>
    <t xml:space="preserve"> 1 11 05 022 02 0000 120</t>
  </si>
  <si>
    <t xml:space="preserve"> 1 11 05 032 02 0000 120</t>
  </si>
  <si>
    <t xml:space="preserve"> 1 11 05 072 02 0000 120</t>
  </si>
  <si>
    <t xml:space="preserve"> 1 11 05 322 02 0000 120</t>
  </si>
  <si>
    <t xml:space="preserve"> 1 11 07 012 02 0000 120</t>
  </si>
  <si>
    <t xml:space="preserve"> 1 11 09 042 02 0000 120</t>
  </si>
  <si>
    <t xml:space="preserve"> 1 14 02 022 02 0000 410</t>
  </si>
  <si>
    <t xml:space="preserve"> 1 14 02 022 02 0000 440</t>
  </si>
  <si>
    <t xml:space="preserve"> 1 14 02 023 02 0000 410</t>
  </si>
  <si>
    <t xml:space="preserve"> 1 14 02 028 02 0000 410</t>
  </si>
  <si>
    <t xml:space="preserve"> 1 14 06 022 02 0000 430</t>
  </si>
  <si>
    <t xml:space="preserve"> 1 11 05 326 13 0000 120</t>
  </si>
  <si>
    <t xml:space="preserve"> 1 12 02 012 01 0000 120</t>
  </si>
  <si>
    <t xml:space="preserve"> 1 12 02 052 01 0000 120</t>
  </si>
  <si>
    <t xml:space="preserve"> 1 12 02 102 02 0000 120</t>
  </si>
  <si>
    <t xml:space="preserve"> 1 12 04 013 02 0000 120</t>
  </si>
  <si>
    <t xml:space="preserve"> 1 12 04 014 02 0000 120</t>
  </si>
  <si>
    <t xml:space="preserve"> 1 12 04 015 02 0000 120</t>
  </si>
  <si>
    <t xml:space="preserve"> 1 13 01 410 01 0000 130</t>
  </si>
  <si>
    <t xml:space="preserve"> 1 15 07 020 01 0000 140</t>
  </si>
  <si>
    <t xml:space="preserve"> 1 16 01 072 01 0000 140</t>
  </si>
  <si>
    <t xml:space="preserve"> 1 16 01 082 01 0000 140</t>
  </si>
  <si>
    <t xml:space="preserve"> 1 16 01 192 01 0000 140</t>
  </si>
  <si>
    <t xml:space="preserve"> 1 16 01 202 01 0000 140</t>
  </si>
  <si>
    <t xml:space="preserve"> 1 16 01 205 01 0000 140</t>
  </si>
  <si>
    <t xml:space="preserve"> 1 16 07 030 02 0000 140</t>
  </si>
  <si>
    <t xml:space="preserve"> 1 16 07 040 02 0000 140</t>
  </si>
  <si>
    <t xml:space="preserve"> 2 02 25 242 02 0000 150</t>
  </si>
  <si>
    <t xml:space="preserve"> 2 02 35 128 02 0000 150</t>
  </si>
  <si>
    <t xml:space="preserve"> 2 02 35 129 02 0000 150</t>
  </si>
  <si>
    <t xml:space="preserve"> 2 02 35 429 02 0000 150</t>
  </si>
  <si>
    <t xml:space="preserve"> 2 02 35 430 02 0000 150</t>
  </si>
  <si>
    <t xml:space="preserve"> 2 02 35 431 02 0000 150</t>
  </si>
  <si>
    <t xml:space="preserve"> 2 02 35 432 02 0000 150</t>
  </si>
  <si>
    <t xml:space="preserve"> 2 19 35 129 02 0000 150</t>
  </si>
  <si>
    <t xml:space="preserve"> 2 02 45 141 02 0000 150</t>
  </si>
  <si>
    <t xml:space="preserve"> 2 02 45 142 02 0000 150</t>
  </si>
  <si>
    <t xml:space="preserve"> 2 02 25 243 02 0000 150</t>
  </si>
  <si>
    <t xml:space="preserve"> 2 02 45 268 02 0000 150</t>
  </si>
  <si>
    <t xml:space="preserve"> 2 02 45 424 02 0000 150</t>
  </si>
  <si>
    <t xml:space="preserve"> 1 16 01 153 01 0003 140</t>
  </si>
  <si>
    <t xml:space="preserve"> 1 16 01 163 01 0000 140</t>
  </si>
  <si>
    <t xml:space="preserve"> 1 16 01 183 01 0000 140</t>
  </si>
  <si>
    <t xml:space="preserve"> 2 02 35 120 02 0000 150</t>
  </si>
  <si>
    <t xml:space="preserve"> 2 18 39 999 02 0000 150</t>
  </si>
  <si>
    <t xml:space="preserve"> 2 02 25 299 02 0000 150</t>
  </si>
  <si>
    <t xml:space="preserve"> 2 02 25 467 02 0000 150</t>
  </si>
  <si>
    <t xml:space="preserve"> 2 02 25 517 02 0000 150</t>
  </si>
  <si>
    <t xml:space="preserve"> 2 02 25 519 02 0000 150</t>
  </si>
  <si>
    <t xml:space="preserve"> 2 02 45 453 02 0000 150</t>
  </si>
  <si>
    <t xml:space="preserve"> 2 02 45 454 02 0000 150</t>
  </si>
  <si>
    <t xml:space="preserve"> 2 02 25 081 02 0000 150</t>
  </si>
  <si>
    <t xml:space="preserve"> 2 02 25 228 02 0000 150</t>
  </si>
  <si>
    <t xml:space="preserve"> 2 02 25 229 02 0000 150</t>
  </si>
  <si>
    <t xml:space="preserve"> 2 02 25 412 02 0000 150</t>
  </si>
  <si>
    <t xml:space="preserve"> 2 02 25 495 02 0000 150</t>
  </si>
  <si>
    <t xml:space="preserve"> 2 19 25 081 02 0000 150</t>
  </si>
  <si>
    <t xml:space="preserve"> 2 19 25 495 02 0000 150</t>
  </si>
  <si>
    <t xml:space="preserve"> 1 13 02 040 01 0000 130</t>
  </si>
  <si>
    <t xml:space="preserve"> 1 16 01 156 01 0000 140</t>
  </si>
  <si>
    <t xml:space="preserve"> 2 02 25 008 02 0000 150</t>
  </si>
  <si>
    <t xml:space="preserve"> 2 02 25 028 02 0000 150</t>
  </si>
  <si>
    <t xml:space="preserve"> 1 11 05 326 04 0000 120</t>
  </si>
  <si>
    <t xml:space="preserve"> 1 16 01 123 01 0000 140</t>
  </si>
  <si>
    <t xml:space="preserve"> 2 02 35 118 02 0000 150</t>
  </si>
  <si>
    <t xml:space="preserve"> 1 16 01 332 01 0000 140</t>
  </si>
  <si>
    <t xml:space="preserve"> 1 16 01 333 01 0000 140</t>
  </si>
  <si>
    <t xml:space="preserve"> 2 02 25 066 02 0000 150</t>
  </si>
  <si>
    <t xml:space="preserve"> 2 02 25 480 02 0000 150</t>
  </si>
  <si>
    <t xml:space="preserve"> 2 02 25 502 02 0000 150</t>
  </si>
  <si>
    <t xml:space="preserve"> 2 02 25 508 02 0000 150</t>
  </si>
  <si>
    <t xml:space="preserve"> 2 02 25 526 02 0000 150</t>
  </si>
  <si>
    <t xml:space="preserve"> 2 02 25 576 02 0000 150</t>
  </si>
  <si>
    <t xml:space="preserve"> 2 02 27 576 02 0000 150</t>
  </si>
  <si>
    <t xml:space="preserve"> 2 18 25 064 02 0000 150</t>
  </si>
  <si>
    <t xml:space="preserve"> 2 18 25 527 02 0000 150</t>
  </si>
  <si>
    <t xml:space="preserve"> 2 19 25 064 02 0000 150</t>
  </si>
  <si>
    <t xml:space="preserve"> 2 19 25 527 02 0000 150</t>
  </si>
  <si>
    <t xml:space="preserve"> 2 19 25 542 02 0000 150</t>
  </si>
  <si>
    <t xml:space="preserve"> 2 19 45 480 02 0000 150</t>
  </si>
  <si>
    <t xml:space="preserve"> 2 02 27 384 02 0000 150</t>
  </si>
  <si>
    <t xml:space="preserve"> 2 02 25 515 02 0000 150</t>
  </si>
  <si>
    <t xml:space="preserve"> 2 02 25 516 02 0000 150</t>
  </si>
  <si>
    <t xml:space="preserve"> 1 08 07 400 01 0000 110</t>
  </si>
  <si>
    <t xml:space="preserve"> 1 16 10 100 02 0000 140</t>
  </si>
  <si>
    <t>1 00 00 000 00 0000 000</t>
  </si>
  <si>
    <t xml:space="preserve">НАЛОГОВЫЕ И НЕНАЛОГОВЫЕ ДОХОДЫ </t>
  </si>
  <si>
    <t>Администрация муниципального образования город Апатиты с подведомственной территорией Мурманской области</t>
  </si>
  <si>
    <t>Муниципальное учреждение - администрация Терского района</t>
  </si>
  <si>
    <t>Администрация муниципального образования город Кировск с подведомственной территорией</t>
  </si>
  <si>
    <t>Администрация Кольского района</t>
  </si>
  <si>
    <t>Администрация муниципального образования Кандалакшский район</t>
  </si>
  <si>
    <t>Администрация муниципального образования Ковдорского района</t>
  </si>
  <si>
    <t>Федеральная служба по надзору в сфере природопользования</t>
  </si>
  <si>
    <t>Федеральное агентство лесного хозяйства</t>
  </si>
  <si>
    <t>Федеральное агентство по рыболовству</t>
  </si>
  <si>
    <t>Федеральная служба по надзору в сфере связи, информационных технологий и массовых коммуникаций</t>
  </si>
  <si>
    <t>Федеральное казначейство</t>
  </si>
  <si>
    <t>Федеральная служба по надзору в сфере транспорта</t>
  </si>
  <si>
    <t>Федеральная служба по надзору в сфере защиты прав потребителей и благополучия человека</t>
  </si>
  <si>
    <t>Федеральная антимонопольная служба</t>
  </si>
  <si>
    <t>Федеральная служба войск национальной гвардии Российской Федерации</t>
  </si>
  <si>
    <t>Федеральная налоговая служба</t>
  </si>
  <si>
    <t>Министерство обороны Российской Федерации</t>
  </si>
  <si>
    <t>Министерство внутренних дел Российской Федерации</t>
  </si>
  <si>
    <t>Министерство юстиции Российской Федерации</t>
  </si>
  <si>
    <t>Федеральная служба государственной регистрации, кадастра и картографии</t>
  </si>
  <si>
    <t>Федеральное медико-биологическое агентство</t>
  </si>
  <si>
    <t>Генеральная прокуратура Российской Федерации</t>
  </si>
  <si>
    <t>Мурманская областная Дума</t>
  </si>
  <si>
    <t xml:space="preserve">БЕЗВОЗМЕЗДНЫЕ ПОСТУПЛЕНИЯ    </t>
  </si>
  <si>
    <t>Министерство труда и социального развития Мурманской области</t>
  </si>
  <si>
    <t>Министерство образования и науки Мурманской области</t>
  </si>
  <si>
    <t>Министерство здравоохранения Мурманской области</t>
  </si>
  <si>
    <t>БЕЗВОЗМЕЗДНЫЕ ПОСТУПЛЕНИЯ</t>
  </si>
  <si>
    <t>Министерство транспорта и дорожного хозяйства Мурманской области</t>
  </si>
  <si>
    <t>Министерство строительства Мурманской области</t>
  </si>
  <si>
    <t>Министерство финансов Мурманской области</t>
  </si>
  <si>
    <t>Министерство экономического развития Мурманской области</t>
  </si>
  <si>
    <t>Министерство имущественных отношений Мурманской области</t>
  </si>
  <si>
    <t>Министерство природных ресурсов и экологии Мурманской области</t>
  </si>
  <si>
    <t>Министерство энергетики и жилищно-коммунального хозяйства Мурманской области</t>
  </si>
  <si>
    <t>Министерство юстиции Мурманской области</t>
  </si>
  <si>
    <t xml:space="preserve"> 1 16 01 073 01 0000 140</t>
  </si>
  <si>
    <t xml:space="preserve"> 1 16 01 083 01 0000 140</t>
  </si>
  <si>
    <t xml:space="preserve"> 1 16 01 103 01 0000 140</t>
  </si>
  <si>
    <t>Министерство культуры Мурманской области</t>
  </si>
  <si>
    <t>Министерство спорта и молодежной политики Мурманской области</t>
  </si>
  <si>
    <t xml:space="preserve"> Комитет по тарифному регулированию Мурманской области</t>
  </si>
  <si>
    <t>Комитет по ветеринарии Мурманской области</t>
  </si>
  <si>
    <t>Комитет государственного и финансового контроля Мурманской области</t>
  </si>
  <si>
    <t>Министерство цифрового развития Мурманской области</t>
  </si>
  <si>
    <t>Комитет по обеспечению безопасности населения Мурманской области</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</si>
  <si>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образований</t>
  </si>
  <si>
    <t>Комитет по туризму Мурманской области</t>
  </si>
  <si>
    <t>Государственная жилищная инспекция Мурманской области</t>
  </si>
  <si>
    <t>Избирательная комиссия Мурманской области</t>
  </si>
  <si>
    <t>Контрольно-счетная палата Мурманской области</t>
  </si>
  <si>
    <t xml:space="preserve">Администрация г. Полярные Зори </t>
  </si>
  <si>
    <t>Администрация города Мурманск</t>
  </si>
  <si>
    <t>Наименование кода поступлений в бюджет</t>
  </si>
  <si>
    <t>Сумма</t>
  </si>
  <si>
    <t>Исполнено</t>
  </si>
  <si>
    <t>Утверждено Законом Мурманской области "Об областном бюджете на 2020 год и на плановый период 2021 и 2022 годов"</t>
  </si>
  <si>
    <t>рублей</t>
  </si>
  <si>
    <t xml:space="preserve"> 1 16 10 128 01 0000 140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</si>
  <si>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</si>
  <si>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 xml:space="preserve"> 1 01 02 050 01 0000 110</t>
  </si>
  <si>
    <t xml:space="preserve"> 1 09 04 010 02 0000 110</t>
  </si>
  <si>
    <t xml:space="preserve"> 1 09 06 010 02 0000 110</t>
  </si>
  <si>
    <t xml:space="preserve"> 1 09 11 010 02 0000 110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</si>
  <si>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</si>
  <si>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 xml:space="preserve"> 1 13 01 190 01 0000 130</t>
  </si>
  <si>
    <t>Правительство Мурманской области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</si>
  <si>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</si>
  <si>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1 03 02 330 01 0000 110</t>
  </si>
  <si>
    <t xml:space="preserve"> 1 05 06 000 01 0000 110</t>
  </si>
  <si>
    <t xml:space="preserve"> 1 16 01 152 01 0000 140</t>
  </si>
  <si>
    <t xml:space="preserve"> 1 08 07 262 01 0000 110</t>
  </si>
  <si>
    <t>Аппарат Правительства Мурманской области (министерство)</t>
  </si>
  <si>
    <t xml:space="preserve"> 1 16 01 093 01 0000 140</t>
  </si>
  <si>
    <t xml:space="preserve"> 1 16 01 113 01 0000 140</t>
  </si>
  <si>
    <t xml:space="preserve"> 1 16 01 133 01 0000 140</t>
  </si>
  <si>
    <t xml:space="preserve"> 1 16 01 143 01 0000 140</t>
  </si>
  <si>
    <t xml:space="preserve"> 1 16 01 173 01 0000 140</t>
  </si>
  <si>
    <t xml:space="preserve"> 1 16 01 062 01 0000 140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</si>
  <si>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</si>
  <si>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1 16 01 142 01 0000 140</t>
  </si>
  <si>
    <t>Аппарат Уполномоченного по правам человека в Мурманской области</t>
  </si>
  <si>
    <t>Доходы областного бюджета за 2020 год по кодам классификации доходов бюджетов</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</si>
  <si>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</si>
  <si>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(руководителями высших исполнительных органов государственной власти) субъектов Российской Федерации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</si>
  <si>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</si>
  <si>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</si>
  <si>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</si>
  <si>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</si>
  <si>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</si>
  <si>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</si>
  <si>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</si>
  <si>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</si>
  <si>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</si>
  <si>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</si>
  <si>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</si>
  <si>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</si>
  <si>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</si>
  <si>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</si>
  <si>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</si>
  <si>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</si>
  <si>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</si>
  <si>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</si>
  <si>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</si>
  <si>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</si>
  <si>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</si>
  <si>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</si>
  <si>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</si>
  <si>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</si>
  <si>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</si>
  <si>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</si>
  <si>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</si>
  <si>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</si>
  <si>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</si>
  <si>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Государственная пошлина за государственную регистрацию политических партий и региональных отделений политических партий</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</si>
  <si>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</si>
  <si>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</si>
  <si>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</si>
  <si>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</si>
  <si>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</si>
  <si>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</si>
  <si>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</si>
  <si>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</si>
  <si>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</si>
  <si>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</si>
  <si>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</si>
  <si>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</si>
  <si>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обеспечение закупки авиационных работ в целях оказания медицинской помощи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</si>
  <si>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</si>
  <si>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</si>
  <si>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</si>
  <si>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</si>
  <si>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</si>
  <si>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Проценты, полученные от предоставления бюджетных кредитов внутри страны за счет средств бюджетов субъектов Российской Федерации</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</si>
  <si>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</si>
  <si>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Дотации бюджетам субъектов Российской Федерации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</si>
  <si>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</si>
  <si>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Доходы от сдачи в аренду имущества, составляющего казну субъекта Российской Федерации (за исключением земельных участков)</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</si>
  <si>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</si>
  <si>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Государственная пошлина за выдачу разрешения на выброс вредных (загрязняющих) веществ в атмосферный воздух стационарных источников, находящихся на объектах хозяйственной и иной деятельности, не подлежащих федеральному государственному экологическому контролю</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</si>
  <si>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</si>
  <si>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</si>
  <si>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использование лесов, расположенных на землях лесного фонда, в части, превышающей минимальный размер арендной платы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</si>
  <si>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</si>
  <si>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</si>
  <si>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</si>
  <si>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Субсидии бюджетам субъектов Российской Федерации на поддержку отрасли культуры</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</si>
  <si>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</si>
  <si>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</si>
  <si>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из бюджетов муниципальных образований</t>
  </si>
  <si>
    <t>Возврат остатков субсидий на государственную поддержку малого и среднего предпринимательства из бюджетов субъектов Российской Федерации</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</si>
  <si>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</si>
  <si>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Федеральная служба по ветеринарному и фитосанитарному надзору</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</si>
  <si>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с учетом установленных дифференцированных нормативов отчислений в бюджеты субъектов Российской Федерации (по нормативам, установленным Федеральным законом о федеральном бюджете)</t>
  </si>
  <si>
    <t>1 03 02 290 01 0000 110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</si>
  <si>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</si>
  <si>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Возврат остатков субвенций на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</si>
  <si>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</si>
  <si>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Министерство внутренней политики Мурманской области</t>
  </si>
  <si>
    <t>Министерство градостроительства и благоустройства Мурманской области</t>
  </si>
  <si>
    <t>Министерство инвестиций, развития предпринимательства и рыбного хозяйства Мурманской области</t>
  </si>
  <si>
    <t>ВСЕГО</t>
  </si>
  <si>
    <t>Код адми-нист-ратора БК доходов</t>
  </si>
  <si>
    <t xml:space="preserve">Коды классифика-ции доходов бюджетов </t>
  </si>
  <si>
    <t>Приложение 1
к Закону Мурманской области
"Об исполнении областного бюджета
за 2020 год"</t>
  </si>
  <si>
    <t>Комитет по конкурентной политике Мурманской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</si>
</sst>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name val="Calibri"/>
      <family val="2"/>
      <scheme val="minor"/>
    </font>
    <font>
      <b/>
      <sz val="12"/>
      <color rgb="FF000000"/>
      <name val="Arial"/>
      <family val="2"/>
      <charset val="204"/>
    </font>
    <font>
      <sz val="10"/>
      <color rgb="FF000000"/>
      <name val="Arial"/>
      <family val="2"/>
      <charset val="204"/>
    </font>
    <font>
      <b/>
      <sz val="10"/>
      <color rgb="FF000000"/>
      <name val="Arial"/>
      <family val="2"/>
      <charset val="204"/>
    </font>
    <font>
      <sz val="10"/>
      <color rgb="FF000000"/>
      <name val="Arial Cyr"/>
    </font>
    <font>
      <sz val="10"/>
      <color rgb="FF000000"/>
      <name val="Arial"/>
      <family val="2"/>
      <charset val="204"/>
    </font>
    <font>
      <b/>
      <sz val="11"/>
      <color rgb="FF000000"/>
      <name val="Arial"/>
      <family val="2"/>
      <charset val="204"/>
    </font>
    <font>
      <sz val="11"/>
      <name val="Calibri"/>
      <family val="2"/>
      <scheme val="minor"/>
    </font>
    <font>
      <b/>
      <sz val="12"/>
      <color rgb="FF000000"/>
      <name val="Times New Roman"/>
      <family val="1"/>
      <charset val="204"/>
    </font>
    <font>
      <sz val="12"/>
      <color rgb="FF000000"/>
      <name val="Times New Roman"/>
      <family val="1"/>
      <charset val="204"/>
    </font>
    <font>
      <sz val="12"/>
      <name val="Times New Roman"/>
      <family val="1"/>
      <charset val="204"/>
    </font>
    <font>
      <b/>
      <sz val="10"/>
      <color rgb="FF000000"/>
      <name val="Arial Cyr"/>
      <family val="2"/>
    </font>
    <font>
      <b/>
      <sz val="12"/>
      <name val="Times New Roman"/>
      <family val="1"/>
      <charset val="204"/>
    </font>
    <font>
      <b/>
      <sz val="10"/>
      <name val="Times New Roman"/>
      <family val="1"/>
      <charset val="204"/>
    </font>
    <font>
      <b/>
      <sz val="12"/>
      <color theme="1"/>
      <name val="Times New Roman"/>
      <family val="1"/>
      <charset val="204"/>
    </font>
    <font>
      <sz val="11"/>
      <color theme="1"/>
      <name val="Calibri"/>
      <family val="2"/>
      <scheme val="minor"/>
    </font>
    <font>
      <sz val="11"/>
      <color theme="1" tint="4.9989318521683403E-2"/>
      <name val="Calibri"/>
      <family val="2"/>
      <scheme val="minor"/>
    </font>
    <font>
      <sz val="8"/>
      <color rgb="FF000000"/>
      <name val="Arial"/>
      <family val="2"/>
      <charset val="204"/>
    </font>
    <font>
      <sz val="11"/>
      <color rgb="FFFF0000"/>
      <name val="Calibri"/>
      <family val="2"/>
      <scheme val="minor"/>
    </font>
    <font>
      <b/>
      <sz val="10"/>
      <color rgb="FF000000"/>
      <name val="Times New Roman"/>
      <family val="1"/>
      <charset val="204"/>
    </font>
    <font>
      <sz val="10"/>
      <color rgb="FF000000"/>
      <name val="Times New Roman"/>
      <family val="1"/>
      <charset val="204"/>
    </font>
    <font>
      <sz val="10"/>
      <color theme="1"/>
      <name val="Times New Roman"/>
      <family val="1"/>
      <charset val="204"/>
    </font>
    <font>
      <sz val="10"/>
      <name val="Times New Roman"/>
      <family val="1"/>
      <charset val="204"/>
    </font>
    <font>
      <sz val="10"/>
      <color theme="1" tint="4.9989318521683403E-2"/>
      <name val="Times New Roman"/>
      <family val="1"/>
      <charset val="204"/>
    </font>
    <font>
      <b/>
      <sz val="11"/>
      <color theme="1"/>
      <name val="Times New Roman"/>
      <family val="1"/>
      <charset val="204"/>
    </font>
    <font>
      <b/>
      <sz val="11"/>
      <color rgb="FF000000"/>
      <name val="Times New Roman"/>
      <family val="1"/>
      <charset val="204"/>
    </font>
    <font>
      <b/>
      <sz val="11"/>
      <name val="Times New Roman"/>
      <family val="1"/>
      <charset val="204"/>
    </font>
    <font>
      <i/>
      <sz val="12"/>
      <color rgb="FF000000"/>
      <name val="Times New Roman"/>
      <family val="1"/>
      <charset val="204"/>
    </font>
  </fonts>
  <fills count="4">
    <fill>
      <patternFill patternType="none"/>
    </fill>
    <fill>
      <patternFill patternType="gray125"/>
    </fill>
    <fill>
      <patternFill patternType="solid">
        <fgColor rgb="FFF1F5F9"/>
      </patternFill>
    </fill>
    <fill>
      <patternFill patternType="solid">
        <fgColor rgb="FFFFD5AB"/>
      </patternFill>
    </fill>
  </fills>
  <borders count="14">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D9D9D9"/>
      </right>
      <top style="thin">
        <color rgb="FFD9D9D9"/>
      </top>
      <bottom style="thin">
        <color rgb="FFA6A6A6"/>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style="hair">
        <color rgb="FF000000"/>
      </bottom>
      <diagonal/>
    </border>
  </borders>
  <cellStyleXfs count="28">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2" borderId="5">
      <alignment horizontal="center" vertical="top" shrinkToFit="1"/>
    </xf>
    <xf numFmtId="49" fontId="3" fillId="2" borderId="6">
      <alignment horizontal="center" vertical="top" shrinkToFit="1"/>
    </xf>
    <xf numFmtId="0" fontId="3" fillId="2" borderId="6">
      <alignment horizontal="left" vertical="top" wrapText="1"/>
    </xf>
    <xf numFmtId="4" fontId="3" fillId="2" borderId="6">
      <alignment horizontal="right" vertical="top" shrinkToFit="1"/>
    </xf>
    <xf numFmtId="4" fontId="3" fillId="2" borderId="7">
      <alignment horizontal="right" vertical="top" shrinkToFit="1"/>
    </xf>
    <xf numFmtId="49" fontId="4" fillId="0" borderId="5">
      <alignment horizontal="center" vertical="top" shrinkToFit="1"/>
    </xf>
    <xf numFmtId="49" fontId="2" fillId="0" borderId="6">
      <alignment horizontal="center" vertical="top" shrinkToFit="1"/>
    </xf>
    <xf numFmtId="0" fontId="2" fillId="0" borderId="6">
      <alignment horizontal="left" vertical="top" wrapText="1"/>
    </xf>
    <xf numFmtId="4" fontId="2" fillId="0" borderId="6">
      <alignment horizontal="right" vertical="top" shrinkToFit="1"/>
    </xf>
    <xf numFmtId="4" fontId="5" fillId="0" borderId="7">
      <alignment horizontal="right" vertical="top" shrinkToFit="1"/>
    </xf>
    <xf numFmtId="0" fontId="6" fillId="3" borderId="8"/>
    <xf numFmtId="4" fontId="6" fillId="3" borderId="8">
      <alignment horizontal="right" shrinkToFit="1"/>
    </xf>
    <xf numFmtId="4" fontId="6" fillId="3" borderId="9">
      <alignment horizontal="right" shrinkToFit="1"/>
    </xf>
    <xf numFmtId="0" fontId="2" fillId="0" borderId="10"/>
    <xf numFmtId="0" fontId="2" fillId="0" borderId="1">
      <alignment horizontal="left" vertical="top" wrapText="1"/>
    </xf>
    <xf numFmtId="0" fontId="7" fillId="0" borderId="0"/>
    <xf numFmtId="0" fontId="7" fillId="0" borderId="0"/>
    <xf numFmtId="0" fontId="7" fillId="0" borderId="0"/>
    <xf numFmtId="0" fontId="2" fillId="0" borderId="1"/>
    <xf numFmtId="0" fontId="2" fillId="0" borderId="1"/>
    <xf numFmtId="0" fontId="11" fillId="0" borderId="11">
      <alignment vertical="top" wrapText="1"/>
    </xf>
    <xf numFmtId="0" fontId="17" fillId="0" borderId="13">
      <alignment horizontal="left" wrapText="1" indent="2"/>
    </xf>
  </cellStyleXfs>
  <cellXfs count="74">
    <xf numFmtId="0" fontId="0" fillId="0" borderId="0" xfId="0"/>
    <xf numFmtId="0" fontId="0" fillId="0" borderId="0" xfId="0" applyFill="1" applyProtection="1">
      <protection locked="0"/>
    </xf>
    <xf numFmtId="0" fontId="0" fillId="0" borderId="0" xfId="0" applyFont="1" applyFill="1" applyProtection="1">
      <protection locked="0"/>
    </xf>
    <xf numFmtId="0" fontId="10" fillId="0" borderId="0" xfId="0" applyFont="1" applyFill="1" applyProtection="1">
      <protection locked="0"/>
    </xf>
    <xf numFmtId="49" fontId="10" fillId="0" borderId="0" xfId="0" applyNumberFormat="1" applyFont="1" applyFill="1" applyProtection="1">
      <protection locked="0"/>
    </xf>
    <xf numFmtId="0" fontId="8" fillId="0" borderId="1" xfId="1" applyNumberFormat="1" applyFont="1" applyFill="1" applyAlignment="1" applyProtection="1">
      <alignment horizontal="center" vertical="top" wrapText="1"/>
    </xf>
    <xf numFmtId="0" fontId="8" fillId="0" borderId="1" xfId="1" applyFont="1" applyFill="1" applyAlignment="1">
      <alignment horizontal="center" vertical="top" wrapText="1"/>
    </xf>
    <xf numFmtId="0" fontId="15" fillId="0" borderId="0" xfId="0" applyFont="1" applyFill="1" applyProtection="1">
      <protection locked="0"/>
    </xf>
    <xf numFmtId="0" fontId="16" fillId="0" borderId="0" xfId="0" applyFont="1" applyFill="1" applyProtection="1">
      <protection locked="0"/>
    </xf>
    <xf numFmtId="0" fontId="9" fillId="0" borderId="1" xfId="19" applyNumberFormat="1" applyFont="1" applyFill="1" applyBorder="1" applyProtection="1"/>
    <xf numFmtId="49" fontId="9" fillId="0" borderId="1" xfId="19" applyNumberFormat="1" applyFont="1" applyFill="1" applyBorder="1" applyProtection="1"/>
    <xf numFmtId="0" fontId="10" fillId="0" borderId="1" xfId="0" applyFont="1" applyFill="1" applyBorder="1" applyProtection="1">
      <protection locked="0"/>
    </xf>
    <xf numFmtId="49" fontId="10" fillId="0" borderId="1" xfId="0" applyNumberFormat="1" applyFont="1" applyFill="1" applyBorder="1" applyProtection="1">
      <protection locked="0"/>
    </xf>
    <xf numFmtId="0" fontId="9" fillId="0" borderId="1" xfId="13" quotePrefix="1" applyNumberFormat="1" applyFont="1" applyFill="1" applyBorder="1" applyProtection="1">
      <alignment horizontal="left" vertical="top" wrapText="1"/>
    </xf>
    <xf numFmtId="4" fontId="8" fillId="0" borderId="1" xfId="17" applyNumberFormat="1" applyFont="1" applyFill="1" applyBorder="1" applyProtection="1">
      <alignment horizontal="right" shrinkToFit="1"/>
    </xf>
    <xf numFmtId="4" fontId="12" fillId="0" borderId="1" xfId="0" applyNumberFormat="1" applyFont="1" applyFill="1" applyBorder="1" applyProtection="1">
      <protection locked="0"/>
    </xf>
    <xf numFmtId="4" fontId="10" fillId="0" borderId="1" xfId="0" applyNumberFormat="1" applyFont="1" applyFill="1" applyBorder="1" applyProtection="1">
      <protection locked="0"/>
    </xf>
    <xf numFmtId="0" fontId="18" fillId="0" borderId="0" xfId="0" applyFont="1" applyFill="1" applyProtection="1">
      <protection locked="0"/>
    </xf>
    <xf numFmtId="4" fontId="10" fillId="0" borderId="0" xfId="0" applyNumberFormat="1" applyFont="1" applyFill="1" applyProtection="1">
      <protection locked="0"/>
    </xf>
    <xf numFmtId="0" fontId="0" fillId="0" borderId="0" xfId="0" applyFill="1" applyAlignment="1" applyProtection="1">
      <alignment vertical="center"/>
      <protection locked="0"/>
    </xf>
    <xf numFmtId="4" fontId="0" fillId="0" borderId="0" xfId="0" applyNumberFormat="1" applyFill="1" applyProtection="1">
      <protection locked="0"/>
    </xf>
    <xf numFmtId="0" fontId="19" fillId="0" borderId="1" xfId="26" applyNumberFormat="1" applyFont="1" applyFill="1" applyBorder="1" applyAlignment="1" applyProtection="1">
      <alignment vertical="top" wrapText="1"/>
      <protection locked="0"/>
    </xf>
    <xf numFmtId="0" fontId="20" fillId="0" borderId="1" xfId="26" applyNumberFormat="1" applyFont="1" applyFill="1" applyBorder="1" applyAlignment="1" applyProtection="1">
      <alignment horizontal="justify" vertical="top" wrapText="1"/>
      <protection locked="0"/>
    </xf>
    <xf numFmtId="49" fontId="19" fillId="0" borderId="1" xfId="16" applyNumberFormat="1" applyFont="1" applyFill="1" applyBorder="1" applyProtection="1"/>
    <xf numFmtId="0" fontId="19" fillId="0" borderId="1" xfId="16" applyNumberFormat="1" applyFont="1" applyFill="1" applyBorder="1" applyProtection="1"/>
    <xf numFmtId="4" fontId="19" fillId="0" borderId="1" xfId="18" applyNumberFormat="1" applyFont="1" applyFill="1" applyBorder="1" applyProtection="1">
      <alignment horizontal="right" shrinkToFit="1"/>
    </xf>
    <xf numFmtId="0" fontId="19" fillId="0" borderId="1" xfId="26" applyNumberFormat="1" applyFont="1" applyFill="1" applyBorder="1" applyAlignment="1" applyProtection="1">
      <alignment horizontal="justify" vertical="top" wrapText="1"/>
      <protection locked="0"/>
    </xf>
    <xf numFmtId="0" fontId="13" fillId="0" borderId="1" xfId="0" applyFont="1" applyFill="1" applyBorder="1" applyAlignment="1">
      <alignment vertical="top"/>
    </xf>
    <xf numFmtId="49" fontId="24" fillId="0" borderId="12" xfId="0" applyNumberFormat="1" applyFont="1" applyFill="1" applyBorder="1" applyAlignment="1">
      <alignment horizontal="center" vertical="center" wrapText="1"/>
    </xf>
    <xf numFmtId="49" fontId="24" fillId="0" borderId="12" xfId="0" applyNumberFormat="1" applyFont="1" applyFill="1" applyBorder="1" applyAlignment="1">
      <alignment horizontal="center" vertical="center"/>
    </xf>
    <xf numFmtId="49" fontId="19" fillId="0" borderId="1" xfId="6" applyNumberFormat="1" applyFont="1" applyFill="1" applyBorder="1" applyAlignment="1" applyProtection="1">
      <alignment horizontal="center" vertical="top" shrinkToFit="1"/>
    </xf>
    <xf numFmtId="49" fontId="19" fillId="0" borderId="1" xfId="7" applyNumberFormat="1" applyFont="1" applyFill="1" applyBorder="1" applyAlignment="1" applyProtection="1">
      <alignment horizontal="center" vertical="top" shrinkToFit="1"/>
    </xf>
    <xf numFmtId="4" fontId="19" fillId="0" borderId="1" xfId="9" applyNumberFormat="1" applyFont="1" applyFill="1" applyBorder="1" applyAlignment="1" applyProtection="1">
      <alignment horizontal="right" vertical="center" shrinkToFit="1"/>
    </xf>
    <xf numFmtId="49" fontId="20" fillId="0" borderId="1" xfId="11" applyNumberFormat="1" applyFont="1" applyFill="1" applyBorder="1" applyAlignment="1" applyProtection="1">
      <alignment horizontal="center" vertical="top" shrinkToFit="1"/>
    </xf>
    <xf numFmtId="49" fontId="20" fillId="0" borderId="1" xfId="7" applyNumberFormat="1" applyFont="1" applyFill="1" applyBorder="1" applyAlignment="1" applyProtection="1">
      <alignment horizontal="center" vertical="top" shrinkToFit="1"/>
    </xf>
    <xf numFmtId="0" fontId="20" fillId="0" borderId="1" xfId="8" applyNumberFormat="1" applyFont="1" applyFill="1" applyBorder="1" applyAlignment="1" applyProtection="1">
      <alignment horizontal="left" vertical="top" wrapText="1"/>
    </xf>
    <xf numFmtId="4" fontId="20" fillId="0" borderId="1" xfId="9" applyNumberFormat="1" applyFont="1" applyFill="1" applyBorder="1" applyProtection="1">
      <alignment horizontal="right" vertical="top" shrinkToFit="1"/>
    </xf>
    <xf numFmtId="49" fontId="20" fillId="0" borderId="1" xfId="12" applyNumberFormat="1" applyFont="1" applyFill="1" applyBorder="1" applyAlignment="1" applyProtection="1">
      <alignment horizontal="center" vertical="top" shrinkToFit="1"/>
    </xf>
    <xf numFmtId="0" fontId="20" fillId="0" borderId="1" xfId="13" quotePrefix="1" applyNumberFormat="1" applyFont="1" applyFill="1" applyBorder="1" applyAlignment="1" applyProtection="1">
      <alignment horizontal="left" vertical="top" wrapText="1"/>
    </xf>
    <xf numFmtId="4" fontId="20" fillId="0" borderId="1" xfId="14" applyNumberFormat="1" applyFont="1" applyFill="1" applyBorder="1" applyProtection="1">
      <alignment horizontal="right" vertical="top" shrinkToFit="1"/>
    </xf>
    <xf numFmtId="4" fontId="20" fillId="0" borderId="1" xfId="15" applyNumberFormat="1" applyFont="1" applyFill="1" applyBorder="1" applyProtection="1">
      <alignment horizontal="right" vertical="top" shrinkToFit="1"/>
    </xf>
    <xf numFmtId="4" fontId="19" fillId="0" borderId="1" xfId="14" applyNumberFormat="1" applyFont="1" applyFill="1" applyBorder="1" applyAlignment="1" applyProtection="1">
      <alignment horizontal="right" vertical="center" shrinkToFit="1"/>
    </xf>
    <xf numFmtId="4" fontId="19" fillId="0" borderId="1" xfId="10" applyNumberFormat="1" applyFont="1" applyFill="1" applyBorder="1" applyAlignment="1" applyProtection="1">
      <alignment horizontal="right" vertical="center" shrinkToFit="1"/>
    </xf>
    <xf numFmtId="4" fontId="19" fillId="0" borderId="1" xfId="15" applyNumberFormat="1" applyFont="1" applyFill="1" applyBorder="1" applyAlignment="1" applyProtection="1">
      <alignment horizontal="right" vertical="center" shrinkToFit="1"/>
    </xf>
    <xf numFmtId="4" fontId="19" fillId="0" borderId="1" xfId="9" applyNumberFormat="1" applyFont="1" applyFill="1" applyBorder="1" applyProtection="1">
      <alignment horizontal="right" vertical="top" shrinkToFit="1"/>
    </xf>
    <xf numFmtId="0" fontId="20" fillId="0" borderId="1" xfId="13" applyNumberFormat="1" applyFont="1" applyFill="1" applyBorder="1" applyAlignment="1" applyProtection="1">
      <alignment horizontal="left" vertical="top" wrapText="1"/>
    </xf>
    <xf numFmtId="4" fontId="20" fillId="0" borderId="1" xfId="10" applyNumberFormat="1" applyFont="1" applyFill="1" applyBorder="1" applyProtection="1">
      <alignment horizontal="right" vertical="top" shrinkToFit="1"/>
    </xf>
    <xf numFmtId="4" fontId="19" fillId="0" borderId="1" xfId="10" applyNumberFormat="1" applyFont="1" applyFill="1" applyBorder="1" applyProtection="1">
      <alignment horizontal="right" vertical="top" shrinkToFit="1"/>
    </xf>
    <xf numFmtId="49" fontId="21" fillId="0" borderId="1" xfId="11" applyNumberFormat="1" applyFont="1" applyFill="1" applyBorder="1" applyAlignment="1" applyProtection="1">
      <alignment horizontal="center" vertical="top" shrinkToFit="1"/>
    </xf>
    <xf numFmtId="49" fontId="21" fillId="0" borderId="1" xfId="12" applyNumberFormat="1" applyFont="1" applyFill="1" applyBorder="1" applyAlignment="1" applyProtection="1">
      <alignment horizontal="center" vertical="top" shrinkToFit="1"/>
    </xf>
    <xf numFmtId="0" fontId="21" fillId="0" borderId="1" xfId="13" quotePrefix="1" applyNumberFormat="1" applyFont="1" applyFill="1" applyBorder="1" applyAlignment="1" applyProtection="1">
      <alignment horizontal="left" vertical="top" wrapText="1"/>
    </xf>
    <xf numFmtId="4" fontId="21" fillId="0" borderId="1" xfId="14" applyNumberFormat="1" applyFont="1" applyFill="1" applyBorder="1" applyProtection="1">
      <alignment horizontal="right" vertical="top" shrinkToFit="1"/>
    </xf>
    <xf numFmtId="4" fontId="21" fillId="0" borderId="1" xfId="15" applyNumberFormat="1" applyFont="1" applyFill="1" applyBorder="1" applyProtection="1">
      <alignment horizontal="right" vertical="top" shrinkToFit="1"/>
    </xf>
    <xf numFmtId="0" fontId="19" fillId="0" borderId="1" xfId="8" applyNumberFormat="1" applyFont="1" applyFill="1" applyBorder="1" applyAlignment="1" applyProtection="1">
      <alignment horizontal="left" vertical="top" wrapText="1"/>
    </xf>
    <xf numFmtId="49" fontId="20" fillId="0" borderId="1" xfId="6" applyNumberFormat="1" applyFont="1" applyFill="1" applyBorder="1" applyAlignment="1" applyProtection="1">
      <alignment horizontal="center" vertical="top" shrinkToFit="1"/>
    </xf>
    <xf numFmtId="4" fontId="22" fillId="0" borderId="1" xfId="0" applyNumberFormat="1" applyFont="1" applyFill="1" applyBorder="1" applyAlignment="1" applyProtection="1">
      <alignment vertical="top"/>
      <protection locked="0"/>
    </xf>
    <xf numFmtId="49" fontId="23" fillId="0" borderId="1" xfId="11" applyNumberFormat="1" applyFont="1" applyFill="1" applyBorder="1" applyAlignment="1" applyProtection="1">
      <alignment horizontal="center" vertical="top" shrinkToFit="1"/>
    </xf>
    <xf numFmtId="49" fontId="23" fillId="0" borderId="1" xfId="12" applyNumberFormat="1" applyFont="1" applyFill="1" applyBorder="1" applyAlignment="1" applyProtection="1">
      <alignment horizontal="center" vertical="top" shrinkToFit="1"/>
    </xf>
    <xf numFmtId="0" fontId="23" fillId="0" borderId="1" xfId="13" quotePrefix="1" applyNumberFormat="1" applyFont="1" applyFill="1" applyBorder="1" applyAlignment="1" applyProtection="1">
      <alignment horizontal="left" vertical="top" wrapText="1"/>
    </xf>
    <xf numFmtId="4" fontId="23" fillId="0" borderId="1" xfId="14" applyNumberFormat="1" applyFont="1" applyFill="1" applyBorder="1" applyProtection="1">
      <alignment horizontal="right" vertical="top" shrinkToFit="1"/>
    </xf>
    <xf numFmtId="4" fontId="23" fillId="0" borderId="1" xfId="15" applyNumberFormat="1" applyFont="1" applyFill="1" applyBorder="1" applyProtection="1">
      <alignment horizontal="right" vertical="top" shrinkToFit="1"/>
    </xf>
    <xf numFmtId="4" fontId="20" fillId="0" borderId="1" xfId="9" applyNumberFormat="1" applyFont="1" applyFill="1" applyBorder="1" applyAlignment="1" applyProtection="1">
      <alignment horizontal="right" vertical="center" shrinkToFit="1"/>
    </xf>
    <xf numFmtId="0" fontId="10" fillId="0" borderId="0" xfId="0" applyFont="1" applyFill="1" applyAlignment="1" applyProtection="1">
      <alignment horizontal="left" vertical="top" wrapText="1"/>
      <protection locked="0"/>
    </xf>
    <xf numFmtId="0" fontId="0" fillId="0" borderId="0" xfId="0" applyFill="1" applyAlignment="1">
      <alignment horizontal="left" vertical="top"/>
    </xf>
    <xf numFmtId="0" fontId="9" fillId="0" borderId="1" xfId="20" applyNumberFormat="1" applyFont="1" applyFill="1" applyBorder="1" applyProtection="1">
      <alignment horizontal="left" vertical="top" wrapText="1"/>
    </xf>
    <xf numFmtId="0" fontId="9" fillId="0" borderId="1" xfId="20" applyFont="1" applyFill="1" applyBorder="1">
      <alignment horizontal="left" vertical="top" wrapText="1"/>
    </xf>
    <xf numFmtId="0" fontId="14" fillId="0" borderId="1" xfId="0" applyFont="1" applyFill="1" applyBorder="1" applyAlignment="1">
      <alignment horizontal="center" vertical="center"/>
    </xf>
    <xf numFmtId="0" fontId="27" fillId="0" borderId="1" xfId="2" applyNumberFormat="1" applyFont="1" applyFill="1" applyProtection="1">
      <alignment horizontal="right" vertical="top" wrapText="1"/>
    </xf>
    <xf numFmtId="0" fontId="27" fillId="0" borderId="1" xfId="2" applyFont="1" applyFill="1">
      <alignment horizontal="right" vertical="top" wrapText="1"/>
    </xf>
    <xf numFmtId="49" fontId="25" fillId="0" borderId="12" xfId="3" applyNumberFormat="1" applyFont="1" applyFill="1" applyBorder="1" applyAlignment="1" applyProtection="1">
      <alignment horizontal="center" vertical="center" wrapText="1"/>
    </xf>
    <xf numFmtId="0" fontId="7" fillId="0" borderId="12" xfId="0" applyFont="1" applyFill="1" applyBorder="1" applyAlignment="1">
      <alignment horizontal="center" vertical="center" wrapText="1"/>
    </xf>
    <xf numFmtId="49" fontId="25" fillId="0" borderId="12" xfId="4" applyNumberFormat="1" applyFont="1" applyFill="1" applyBorder="1" applyAlignment="1" applyProtection="1">
      <alignment horizontal="center" vertical="center" wrapText="1"/>
    </xf>
    <xf numFmtId="0" fontId="24" fillId="0" borderId="12" xfId="0" applyFont="1" applyFill="1" applyBorder="1" applyAlignment="1">
      <alignment horizontal="center" vertical="center"/>
    </xf>
    <xf numFmtId="0" fontId="26" fillId="0" borderId="12" xfId="0" applyFont="1" applyFill="1" applyBorder="1" applyAlignment="1"/>
  </cellXfs>
  <cellStyles count="28">
    <cellStyle name="br" xfId="23"/>
    <cellStyle name="col" xfId="22"/>
    <cellStyle name="ex58" xfId="17"/>
    <cellStyle name="ex59" xfId="18"/>
    <cellStyle name="ex60" xfId="6"/>
    <cellStyle name="ex61" xfId="7"/>
    <cellStyle name="ex62" xfId="8"/>
    <cellStyle name="ex63" xfId="9"/>
    <cellStyle name="ex64" xfId="10"/>
    <cellStyle name="ex65" xfId="11"/>
    <cellStyle name="ex66" xfId="12"/>
    <cellStyle name="ex67" xfId="13"/>
    <cellStyle name="ex68" xfId="14"/>
    <cellStyle name="ex69" xfId="15"/>
    <cellStyle name="st57" xfId="2"/>
    <cellStyle name="style0" xfId="24"/>
    <cellStyle name="td" xfId="25"/>
    <cellStyle name="tr" xfId="21"/>
    <cellStyle name="xl_bot_header" xfId="5"/>
    <cellStyle name="xl_footer" xfId="20"/>
    <cellStyle name="xl_header" xfId="1"/>
    <cellStyle name="xl_top_header" xfId="4"/>
    <cellStyle name="xl_top_left_header" xfId="3"/>
    <cellStyle name="xl_total_bot" xfId="19"/>
    <cellStyle name="xl_total_center" xfId="16"/>
    <cellStyle name="xl32" xfId="27"/>
    <cellStyle name="xl40" xfId="26"/>
    <cellStyle name="Обычный" xfId="0" builtinId="0"/>
  </cellStyles>
  <dxfs count="0"/>
  <tableStyles count="0"/>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showGridLines="0" tabSelected="1" zoomScale="80" zoomScaleNormal="80" zoomScaleSheetLayoutView="85" workbookViewId="0">
      <selection activeCell="G7" sqref="G7"/>
    </sheetView>
  </sheetViews>
  <sheetFormatPr defaultRowHeight="15.75" outlineLevelRow="1" x14ac:dyDescent="0.25"/>
  <cols>
    <col min="1" max="1" width="9.85546875" style="3" customWidth="1"/>
    <col min="2" max="2" width="15.42578125" style="4" customWidth="1"/>
    <col min="3" max="3" width="52.140625" style="3" customWidth="1"/>
    <col min="4" max="4" width="22.140625" style="3" customWidth="1"/>
    <col min="5" max="5" width="18.85546875" style="3" customWidth="1"/>
    <col min="6" max="6" width="9.140625" style="1"/>
    <col min="7" max="7" width="28.28515625" style="1" customWidth="1"/>
    <col min="8" max="16384" width="9.140625" style="1"/>
  </cols>
  <sheetData>
    <row r="1" spans="1:5" x14ac:dyDescent="0.25">
      <c r="D1" s="62" t="s">
        <v>685</v>
      </c>
      <c r="E1" s="63"/>
    </row>
    <row r="2" spans="1:5" ht="30" customHeight="1" x14ac:dyDescent="0.25">
      <c r="D2" s="63"/>
      <c r="E2" s="63"/>
    </row>
    <row r="3" spans="1:5" ht="24.75" customHeight="1" x14ac:dyDescent="0.25">
      <c r="A3" s="5"/>
      <c r="B3" s="6"/>
      <c r="C3" s="6"/>
      <c r="D3" s="63"/>
      <c r="E3" s="63"/>
    </row>
    <row r="4" spans="1:5" ht="35.25" customHeight="1" x14ac:dyDescent="0.25">
      <c r="A4" s="66" t="s">
        <v>603</v>
      </c>
      <c r="B4" s="66"/>
      <c r="C4" s="66"/>
      <c r="D4" s="66"/>
      <c r="E4" s="66"/>
    </row>
    <row r="5" spans="1:5" ht="19.5" customHeight="1" x14ac:dyDescent="0.25">
      <c r="A5" s="67" t="s">
        <v>578</v>
      </c>
      <c r="B5" s="68"/>
      <c r="C5" s="68"/>
      <c r="D5" s="68"/>
      <c r="E5" s="68"/>
    </row>
    <row r="6" spans="1:5" ht="15" x14ac:dyDescent="0.25">
      <c r="A6" s="69" t="s">
        <v>683</v>
      </c>
      <c r="B6" s="71" t="s">
        <v>684</v>
      </c>
      <c r="C6" s="71" t="s">
        <v>574</v>
      </c>
      <c r="D6" s="72" t="s">
        <v>575</v>
      </c>
      <c r="E6" s="73"/>
    </row>
    <row r="7" spans="1:5" ht="101.25" customHeight="1" x14ac:dyDescent="0.25">
      <c r="A7" s="70"/>
      <c r="B7" s="70"/>
      <c r="C7" s="70"/>
      <c r="D7" s="28" t="s">
        <v>577</v>
      </c>
      <c r="E7" s="29" t="s">
        <v>576</v>
      </c>
    </row>
    <row r="8" spans="1:5" s="19" customFormat="1" ht="51" customHeight="1" x14ac:dyDescent="0.25">
      <c r="A8" s="30" t="s">
        <v>0</v>
      </c>
      <c r="B8" s="31"/>
      <c r="C8" s="21" t="s">
        <v>521</v>
      </c>
      <c r="D8" s="32">
        <f>D9</f>
        <v>0</v>
      </c>
      <c r="E8" s="32">
        <f>E9</f>
        <v>3000</v>
      </c>
    </row>
    <row r="9" spans="1:5" s="2" customFormat="1" ht="15" x14ac:dyDescent="0.25">
      <c r="A9" s="33" t="s">
        <v>0</v>
      </c>
      <c r="B9" s="34" t="s">
        <v>519</v>
      </c>
      <c r="C9" s="35" t="s">
        <v>520</v>
      </c>
      <c r="D9" s="36">
        <f>D10</f>
        <v>0</v>
      </c>
      <c r="E9" s="36">
        <f>E10</f>
        <v>3000</v>
      </c>
    </row>
    <row r="10" spans="1:5" ht="63.75" customHeight="1" outlineLevel="1" x14ac:dyDescent="0.25">
      <c r="A10" s="33" t="s">
        <v>0</v>
      </c>
      <c r="B10" s="37" t="s">
        <v>257</v>
      </c>
      <c r="C10" s="38" t="s">
        <v>1</v>
      </c>
      <c r="D10" s="39">
        <v>0</v>
      </c>
      <c r="E10" s="40">
        <v>3000</v>
      </c>
    </row>
    <row r="11" spans="1:5" s="19" customFormat="1" ht="27" customHeight="1" outlineLevel="1" x14ac:dyDescent="0.25">
      <c r="A11" s="30" t="s">
        <v>0</v>
      </c>
      <c r="B11" s="37"/>
      <c r="C11" s="21" t="s">
        <v>522</v>
      </c>
      <c r="D11" s="41">
        <f>D12</f>
        <v>0</v>
      </c>
      <c r="E11" s="41">
        <f>E12</f>
        <v>5229.95</v>
      </c>
    </row>
    <row r="12" spans="1:5" s="2" customFormat="1" ht="15" x14ac:dyDescent="0.25">
      <c r="A12" s="33" t="s">
        <v>0</v>
      </c>
      <c r="B12" s="34" t="s">
        <v>519</v>
      </c>
      <c r="C12" s="35" t="s">
        <v>520</v>
      </c>
      <c r="D12" s="36">
        <f>SUM(D13)</f>
        <v>0</v>
      </c>
      <c r="E12" s="36">
        <f>SUM(E13)</f>
        <v>5229.95</v>
      </c>
    </row>
    <row r="13" spans="1:5" ht="73.5" customHeight="1" outlineLevel="1" x14ac:dyDescent="0.25">
      <c r="A13" s="33" t="s">
        <v>0</v>
      </c>
      <c r="B13" s="37" t="s">
        <v>259</v>
      </c>
      <c r="C13" s="38" t="s">
        <v>9</v>
      </c>
      <c r="D13" s="39">
        <v>0</v>
      </c>
      <c r="E13" s="40">
        <v>5229.95</v>
      </c>
    </row>
    <row r="14" spans="1:5" s="19" customFormat="1" ht="35.25" customHeight="1" x14ac:dyDescent="0.25">
      <c r="A14" s="30" t="s">
        <v>2</v>
      </c>
      <c r="B14" s="31"/>
      <c r="C14" s="21" t="s">
        <v>523</v>
      </c>
      <c r="D14" s="32">
        <v>0</v>
      </c>
      <c r="E14" s="42">
        <f>E15</f>
        <v>9536.07</v>
      </c>
    </row>
    <row r="15" spans="1:5" s="2" customFormat="1" ht="15" x14ac:dyDescent="0.25">
      <c r="A15" s="33" t="s">
        <v>2</v>
      </c>
      <c r="B15" s="34" t="s">
        <v>519</v>
      </c>
      <c r="C15" s="35" t="s">
        <v>520</v>
      </c>
      <c r="D15" s="36">
        <f>SUM(D16:D17)</f>
        <v>0</v>
      </c>
      <c r="E15" s="36">
        <f>SUM(E16:E17)</f>
        <v>9536.07</v>
      </c>
    </row>
    <row r="16" spans="1:5" ht="76.5" outlineLevel="1" x14ac:dyDescent="0.25">
      <c r="A16" s="33" t="s">
        <v>2</v>
      </c>
      <c r="B16" s="37" t="s">
        <v>258</v>
      </c>
      <c r="C16" s="38" t="s">
        <v>3</v>
      </c>
      <c r="D16" s="39">
        <v>0</v>
      </c>
      <c r="E16" s="40">
        <v>150</v>
      </c>
    </row>
    <row r="17" spans="1:5" ht="59.25" customHeight="1" outlineLevel="1" x14ac:dyDescent="0.25">
      <c r="A17" s="33" t="s">
        <v>2</v>
      </c>
      <c r="B17" s="37" t="s">
        <v>257</v>
      </c>
      <c r="C17" s="38" t="s">
        <v>1</v>
      </c>
      <c r="D17" s="39">
        <v>0</v>
      </c>
      <c r="E17" s="40">
        <v>9386.07</v>
      </c>
    </row>
    <row r="18" spans="1:5" s="19" customFormat="1" ht="21" customHeight="1" outlineLevel="1" x14ac:dyDescent="0.25">
      <c r="A18" s="30" t="s">
        <v>2</v>
      </c>
      <c r="B18" s="37"/>
      <c r="C18" s="21" t="s">
        <v>524</v>
      </c>
      <c r="D18" s="43">
        <f>SUM(D19:D19)</f>
        <v>0</v>
      </c>
      <c r="E18" s="43">
        <f>SUM(E19:E19)</f>
        <v>94707.26999999999</v>
      </c>
    </row>
    <row r="19" spans="1:5" ht="15" outlineLevel="1" x14ac:dyDescent="0.25">
      <c r="A19" s="33" t="s">
        <v>2</v>
      </c>
      <c r="B19" s="34" t="s">
        <v>519</v>
      </c>
      <c r="C19" s="35" t="s">
        <v>520</v>
      </c>
      <c r="D19" s="40">
        <f>SUM(D20:D20)</f>
        <v>0</v>
      </c>
      <c r="E19" s="40">
        <f>SUM(E20:E20)</f>
        <v>94707.26999999999</v>
      </c>
    </row>
    <row r="20" spans="1:5" ht="75.75" customHeight="1" outlineLevel="1" x14ac:dyDescent="0.25">
      <c r="A20" s="33" t="s">
        <v>2</v>
      </c>
      <c r="B20" s="37" t="s">
        <v>259</v>
      </c>
      <c r="C20" s="38" t="s">
        <v>9</v>
      </c>
      <c r="D20" s="39">
        <v>0</v>
      </c>
      <c r="E20" s="40">
        <v>94707.26999999999</v>
      </c>
    </row>
    <row r="21" spans="1:5" s="19" customFormat="1" ht="34.5" customHeight="1" outlineLevel="1" x14ac:dyDescent="0.25">
      <c r="A21" s="30" t="s">
        <v>2</v>
      </c>
      <c r="B21" s="37"/>
      <c r="C21" s="21" t="s">
        <v>525</v>
      </c>
      <c r="D21" s="41">
        <f>D22</f>
        <v>0</v>
      </c>
      <c r="E21" s="41">
        <f>E22</f>
        <v>159484.21</v>
      </c>
    </row>
    <row r="22" spans="1:5" ht="15" outlineLevel="1" x14ac:dyDescent="0.25">
      <c r="A22" s="33" t="s">
        <v>2</v>
      </c>
      <c r="B22" s="37"/>
      <c r="C22" s="35" t="s">
        <v>520</v>
      </c>
      <c r="D22" s="39">
        <f>SUM(D23)</f>
        <v>0</v>
      </c>
      <c r="E22" s="39">
        <f>SUM(E23)</f>
        <v>159484.21</v>
      </c>
    </row>
    <row r="23" spans="1:5" ht="74.25" customHeight="1" outlineLevel="1" x14ac:dyDescent="0.25">
      <c r="A23" s="33" t="s">
        <v>2</v>
      </c>
      <c r="B23" s="37" t="s">
        <v>259</v>
      </c>
      <c r="C23" s="38" t="s">
        <v>9</v>
      </c>
      <c r="D23" s="39">
        <v>0</v>
      </c>
      <c r="E23" s="40">
        <v>159484.21</v>
      </c>
    </row>
    <row r="24" spans="1:5" s="19" customFormat="1" ht="30.75" customHeight="1" x14ac:dyDescent="0.25">
      <c r="A24" s="30" t="s">
        <v>4</v>
      </c>
      <c r="B24" s="37"/>
      <c r="C24" s="21" t="s">
        <v>526</v>
      </c>
      <c r="D24" s="32">
        <f>D25</f>
        <v>0</v>
      </c>
      <c r="E24" s="32">
        <f>E25</f>
        <v>315217.91000000003</v>
      </c>
    </row>
    <row r="25" spans="1:5" ht="15" x14ac:dyDescent="0.25">
      <c r="A25" s="33" t="s">
        <v>4</v>
      </c>
      <c r="B25" s="37"/>
      <c r="C25" s="35" t="s">
        <v>520</v>
      </c>
      <c r="D25" s="44">
        <f>SUM(D26:D31)</f>
        <v>0</v>
      </c>
      <c r="E25" s="44">
        <f>SUM(E26:E31)</f>
        <v>315217.91000000003</v>
      </c>
    </row>
    <row r="26" spans="1:5" ht="71.25" customHeight="1" outlineLevel="1" x14ac:dyDescent="0.25">
      <c r="A26" s="33" t="s">
        <v>4</v>
      </c>
      <c r="B26" s="37" t="s">
        <v>258</v>
      </c>
      <c r="C26" s="38" t="s">
        <v>3</v>
      </c>
      <c r="D26" s="39">
        <v>0</v>
      </c>
      <c r="E26" s="40">
        <v>2150</v>
      </c>
    </row>
    <row r="27" spans="1:5" ht="96" customHeight="1" outlineLevel="1" x14ac:dyDescent="0.25">
      <c r="A27" s="33" t="s">
        <v>4</v>
      </c>
      <c r="B27" s="37" t="s">
        <v>260</v>
      </c>
      <c r="C27" s="38" t="s">
        <v>606</v>
      </c>
      <c r="D27" s="39">
        <v>0</v>
      </c>
      <c r="E27" s="40">
        <v>1000</v>
      </c>
    </row>
    <row r="28" spans="1:5" ht="75" customHeight="1" outlineLevel="1" x14ac:dyDescent="0.25">
      <c r="A28" s="33" t="s">
        <v>4</v>
      </c>
      <c r="B28" s="37" t="s">
        <v>261</v>
      </c>
      <c r="C28" s="38" t="s">
        <v>588</v>
      </c>
      <c r="D28" s="39">
        <v>0</v>
      </c>
      <c r="E28" s="40">
        <v>184500</v>
      </c>
    </row>
    <row r="29" spans="1:5" ht="86.25" customHeight="1" outlineLevel="1" x14ac:dyDescent="0.25">
      <c r="A29" s="33" t="s">
        <v>4</v>
      </c>
      <c r="B29" s="37" t="s">
        <v>262</v>
      </c>
      <c r="C29" s="38" t="s">
        <v>607</v>
      </c>
      <c r="D29" s="39">
        <v>0</v>
      </c>
      <c r="E29" s="40">
        <v>4050</v>
      </c>
    </row>
    <row r="30" spans="1:5" ht="58.5" customHeight="1" outlineLevel="1" x14ac:dyDescent="0.25">
      <c r="A30" s="33" t="s">
        <v>4</v>
      </c>
      <c r="B30" s="37" t="s">
        <v>257</v>
      </c>
      <c r="C30" s="38" t="s">
        <v>1</v>
      </c>
      <c r="D30" s="39">
        <v>0</v>
      </c>
      <c r="E30" s="40">
        <v>40000</v>
      </c>
    </row>
    <row r="31" spans="1:5" ht="74.25" customHeight="1" outlineLevel="1" x14ac:dyDescent="0.25">
      <c r="A31" s="33" t="s">
        <v>4</v>
      </c>
      <c r="B31" s="37" t="s">
        <v>259</v>
      </c>
      <c r="C31" s="45" t="s">
        <v>9</v>
      </c>
      <c r="D31" s="39">
        <v>0</v>
      </c>
      <c r="E31" s="40">
        <v>83517.91</v>
      </c>
    </row>
    <row r="32" spans="1:5" s="19" customFormat="1" ht="28.5" customHeight="1" outlineLevel="1" x14ac:dyDescent="0.25">
      <c r="A32" s="30" t="s">
        <v>5</v>
      </c>
      <c r="B32" s="37"/>
      <c r="C32" s="21" t="s">
        <v>527</v>
      </c>
      <c r="D32" s="41">
        <f>SUM(D33)</f>
        <v>0</v>
      </c>
      <c r="E32" s="41">
        <f>SUM(E33)</f>
        <v>487502</v>
      </c>
    </row>
    <row r="33" spans="1:5" ht="15" customHeight="1" x14ac:dyDescent="0.25">
      <c r="A33" s="33" t="s">
        <v>5</v>
      </c>
      <c r="B33" s="37"/>
      <c r="C33" s="35" t="s">
        <v>520</v>
      </c>
      <c r="D33" s="36">
        <v>0</v>
      </c>
      <c r="E33" s="46">
        <v>487502</v>
      </c>
    </row>
    <row r="34" spans="1:5" ht="76.5" customHeight="1" outlineLevel="1" x14ac:dyDescent="0.25">
      <c r="A34" s="33" t="s">
        <v>5</v>
      </c>
      <c r="B34" s="37" t="s">
        <v>259</v>
      </c>
      <c r="C34" s="45" t="s">
        <v>9</v>
      </c>
      <c r="D34" s="39">
        <v>0</v>
      </c>
      <c r="E34" s="40">
        <v>487502</v>
      </c>
    </row>
    <row r="35" spans="1:5" ht="15" x14ac:dyDescent="0.25">
      <c r="A35" s="30" t="s">
        <v>6</v>
      </c>
      <c r="B35" s="37"/>
      <c r="C35" s="21" t="s">
        <v>528</v>
      </c>
      <c r="D35" s="44">
        <v>0</v>
      </c>
      <c r="E35" s="47">
        <v>2559.25</v>
      </c>
    </row>
    <row r="36" spans="1:5" ht="15" x14ac:dyDescent="0.25">
      <c r="A36" s="33" t="s">
        <v>6</v>
      </c>
      <c r="B36" s="37"/>
      <c r="C36" s="35" t="s">
        <v>520</v>
      </c>
      <c r="D36" s="44">
        <f>SUM(D37)</f>
        <v>0</v>
      </c>
      <c r="E36" s="44">
        <f>SUM(E37)</f>
        <v>2559.25</v>
      </c>
    </row>
    <row r="37" spans="1:5" ht="70.5" customHeight="1" outlineLevel="1" x14ac:dyDescent="0.25">
      <c r="A37" s="33" t="s">
        <v>6</v>
      </c>
      <c r="B37" s="37" t="s">
        <v>579</v>
      </c>
      <c r="C37" s="45" t="s">
        <v>580</v>
      </c>
      <c r="D37" s="39">
        <v>0</v>
      </c>
      <c r="E37" s="40">
        <v>2559.25</v>
      </c>
    </row>
    <row r="38" spans="1:5" s="19" customFormat="1" ht="15" outlineLevel="1" x14ac:dyDescent="0.25">
      <c r="A38" s="30" t="s">
        <v>7</v>
      </c>
      <c r="B38" s="37"/>
      <c r="C38" s="21" t="s">
        <v>529</v>
      </c>
      <c r="D38" s="42">
        <f>D39</f>
        <v>0</v>
      </c>
      <c r="E38" s="42">
        <f>E39</f>
        <v>216316.23</v>
      </c>
    </row>
    <row r="39" spans="1:5" ht="15" x14ac:dyDescent="0.25">
      <c r="A39" s="33" t="s">
        <v>7</v>
      </c>
      <c r="B39" s="37"/>
      <c r="C39" s="35" t="s">
        <v>520</v>
      </c>
      <c r="D39" s="44">
        <v>0</v>
      </c>
      <c r="E39" s="46">
        <v>216316.23</v>
      </c>
    </row>
    <row r="40" spans="1:5" ht="68.25" customHeight="1" outlineLevel="1" x14ac:dyDescent="0.25">
      <c r="A40" s="33" t="s">
        <v>7</v>
      </c>
      <c r="B40" s="37" t="s">
        <v>259</v>
      </c>
      <c r="C40" s="45" t="s">
        <v>9</v>
      </c>
      <c r="D40" s="39">
        <v>0</v>
      </c>
      <c r="E40" s="40">
        <v>216316.23</v>
      </c>
    </row>
    <row r="41" spans="1:5" s="19" customFormat="1" ht="35.25" customHeight="1" x14ac:dyDescent="0.25">
      <c r="A41" s="30" t="s">
        <v>8</v>
      </c>
      <c r="B41" s="37"/>
      <c r="C41" s="21" t="s">
        <v>673</v>
      </c>
      <c r="D41" s="42">
        <f>D42</f>
        <v>0</v>
      </c>
      <c r="E41" s="42">
        <f>E42</f>
        <v>1892.75</v>
      </c>
    </row>
    <row r="42" spans="1:5" ht="15" x14ac:dyDescent="0.25">
      <c r="A42" s="33" t="s">
        <v>8</v>
      </c>
      <c r="B42" s="37"/>
      <c r="C42" s="35" t="s">
        <v>520</v>
      </c>
      <c r="D42" s="44">
        <f>D43</f>
        <v>0</v>
      </c>
      <c r="E42" s="40">
        <v>1892.75</v>
      </c>
    </row>
    <row r="43" spans="1:5" ht="70.5" customHeight="1" outlineLevel="1" x14ac:dyDescent="0.25">
      <c r="A43" s="33" t="s">
        <v>8</v>
      </c>
      <c r="B43" s="37" t="s">
        <v>259</v>
      </c>
      <c r="C43" s="38" t="s">
        <v>9</v>
      </c>
      <c r="D43" s="39">
        <v>0</v>
      </c>
      <c r="E43" s="40">
        <v>1892.75</v>
      </c>
    </row>
    <row r="44" spans="1:5" s="19" customFormat="1" ht="31.5" customHeight="1" x14ac:dyDescent="0.25">
      <c r="A44" s="30" t="s">
        <v>10</v>
      </c>
      <c r="B44" s="37"/>
      <c r="C44" s="21" t="s">
        <v>530</v>
      </c>
      <c r="D44" s="32">
        <v>48500</v>
      </c>
      <c r="E44" s="42">
        <v>37333.33</v>
      </c>
    </row>
    <row r="45" spans="1:5" ht="15" x14ac:dyDescent="0.25">
      <c r="A45" s="33" t="s">
        <v>10</v>
      </c>
      <c r="B45" s="37"/>
      <c r="C45" s="35" t="s">
        <v>520</v>
      </c>
      <c r="D45" s="36">
        <f>SUM(D46:D46)</f>
        <v>48500</v>
      </c>
      <c r="E45" s="36">
        <f>SUM(E46:E46)</f>
        <v>37333.33</v>
      </c>
    </row>
    <row r="46" spans="1:5" s="7" customFormat="1" ht="100.5" customHeight="1" outlineLevel="1" x14ac:dyDescent="0.25">
      <c r="A46" s="48" t="s">
        <v>10</v>
      </c>
      <c r="B46" s="49" t="s">
        <v>263</v>
      </c>
      <c r="C46" s="50" t="s">
        <v>604</v>
      </c>
      <c r="D46" s="51">
        <v>48500</v>
      </c>
      <c r="E46" s="52">
        <v>37333.33</v>
      </c>
    </row>
    <row r="47" spans="1:5" s="19" customFormat="1" ht="15" x14ac:dyDescent="0.25">
      <c r="A47" s="30" t="s">
        <v>11</v>
      </c>
      <c r="B47" s="37"/>
      <c r="C47" s="21" t="s">
        <v>531</v>
      </c>
      <c r="D47" s="32">
        <v>3057027048.8600001</v>
      </c>
      <c r="E47" s="42">
        <f>E48</f>
        <v>2683748368.2799993</v>
      </c>
    </row>
    <row r="48" spans="1:5" ht="15" x14ac:dyDescent="0.25">
      <c r="A48" s="33" t="s">
        <v>11</v>
      </c>
      <c r="B48" s="37"/>
      <c r="C48" s="35" t="s">
        <v>520</v>
      </c>
      <c r="D48" s="36">
        <f>SUM(D49:D64)</f>
        <v>3057027048.8600006</v>
      </c>
      <c r="E48" s="36">
        <f>SUM(E49:E64)</f>
        <v>2683748368.2799993</v>
      </c>
    </row>
    <row r="49" spans="1:5" ht="150" customHeight="1" outlineLevel="1" x14ac:dyDescent="0.25">
      <c r="A49" s="33" t="s">
        <v>11</v>
      </c>
      <c r="B49" s="37" t="s">
        <v>264</v>
      </c>
      <c r="C49" s="38" t="s">
        <v>12</v>
      </c>
      <c r="D49" s="39">
        <v>662912000</v>
      </c>
      <c r="E49" s="40">
        <v>580920347.34000003</v>
      </c>
    </row>
    <row r="50" spans="1:5" ht="192.75" customHeight="1" outlineLevel="1" x14ac:dyDescent="0.25">
      <c r="A50" s="33" t="s">
        <v>11</v>
      </c>
      <c r="B50" s="37" t="s">
        <v>265</v>
      </c>
      <c r="C50" s="38" t="s">
        <v>13</v>
      </c>
      <c r="D50" s="39">
        <v>298643000</v>
      </c>
      <c r="E50" s="40">
        <v>279558632.87</v>
      </c>
    </row>
    <row r="51" spans="1:5" ht="129" customHeight="1" outlineLevel="1" x14ac:dyDescent="0.25">
      <c r="A51" s="33" t="s">
        <v>11</v>
      </c>
      <c r="B51" s="37" t="s">
        <v>266</v>
      </c>
      <c r="C51" s="38" t="s">
        <v>628</v>
      </c>
      <c r="D51" s="39">
        <v>5934000</v>
      </c>
      <c r="E51" s="40">
        <v>4693558.1399999997</v>
      </c>
    </row>
    <row r="52" spans="1:5" ht="113.25" customHeight="1" outlineLevel="1" x14ac:dyDescent="0.25">
      <c r="A52" s="33" t="s">
        <v>11</v>
      </c>
      <c r="B52" s="37" t="s">
        <v>267</v>
      </c>
      <c r="C52" s="38" t="s">
        <v>629</v>
      </c>
      <c r="D52" s="39">
        <v>0</v>
      </c>
      <c r="E52" s="40">
        <v>13779.4</v>
      </c>
    </row>
    <row r="53" spans="1:5" ht="111.75" customHeight="1" outlineLevel="1" x14ac:dyDescent="0.25">
      <c r="A53" s="33" t="s">
        <v>11</v>
      </c>
      <c r="B53" s="37" t="s">
        <v>675</v>
      </c>
      <c r="C53" s="38" t="s">
        <v>674</v>
      </c>
      <c r="D53" s="39">
        <v>966000</v>
      </c>
      <c r="E53" s="40">
        <v>0</v>
      </c>
    </row>
    <row r="54" spans="1:5" s="7" customFormat="1" ht="97.5" customHeight="1" outlineLevel="1" x14ac:dyDescent="0.25">
      <c r="A54" s="48" t="s">
        <v>11</v>
      </c>
      <c r="B54" s="49" t="s">
        <v>268</v>
      </c>
      <c r="C54" s="50" t="s">
        <v>630</v>
      </c>
      <c r="D54" s="51">
        <v>0</v>
      </c>
      <c r="E54" s="52">
        <v>385242.92</v>
      </c>
    </row>
    <row r="55" spans="1:5" s="17" customFormat="1" ht="102.75" customHeight="1" outlineLevel="1" x14ac:dyDescent="0.25">
      <c r="A55" s="48" t="s">
        <v>11</v>
      </c>
      <c r="B55" s="49" t="s">
        <v>269</v>
      </c>
      <c r="C55" s="50" t="s">
        <v>631</v>
      </c>
      <c r="D55" s="51">
        <v>0</v>
      </c>
      <c r="E55" s="52">
        <v>1273923.94</v>
      </c>
    </row>
    <row r="56" spans="1:5" ht="99" customHeight="1" outlineLevel="1" x14ac:dyDescent="0.25">
      <c r="A56" s="33" t="s">
        <v>11</v>
      </c>
      <c r="B56" s="37" t="s">
        <v>270</v>
      </c>
      <c r="C56" s="38" t="s">
        <v>14</v>
      </c>
      <c r="D56" s="39">
        <v>651688158.32000005</v>
      </c>
      <c r="E56" s="40">
        <v>672566162.00999999</v>
      </c>
    </row>
    <row r="57" spans="1:5" ht="113.25" customHeight="1" outlineLevel="1" x14ac:dyDescent="0.25">
      <c r="A57" s="33" t="s">
        <v>11</v>
      </c>
      <c r="B57" s="37" t="s">
        <v>271</v>
      </c>
      <c r="C57" s="38" t="s">
        <v>15</v>
      </c>
      <c r="D57" s="39">
        <v>181858402.56</v>
      </c>
      <c r="E57" s="40">
        <v>187684563.96000001</v>
      </c>
    </row>
    <row r="58" spans="1:5" ht="125.25" customHeight="1" outlineLevel="1" x14ac:dyDescent="0.25">
      <c r="A58" s="33" t="s">
        <v>11</v>
      </c>
      <c r="B58" s="37" t="s">
        <v>272</v>
      </c>
      <c r="C58" s="38" t="s">
        <v>16</v>
      </c>
      <c r="D58" s="39">
        <v>3854132.72</v>
      </c>
      <c r="E58" s="40">
        <v>4810678.3499999996</v>
      </c>
    </row>
    <row r="59" spans="1:5" ht="126.75" customHeight="1" outlineLevel="1" x14ac:dyDescent="0.25">
      <c r="A59" s="33" t="s">
        <v>11</v>
      </c>
      <c r="B59" s="37" t="s">
        <v>273</v>
      </c>
      <c r="C59" s="38" t="s">
        <v>17</v>
      </c>
      <c r="D59" s="39">
        <v>1075524.25</v>
      </c>
      <c r="E59" s="40">
        <v>1342455.36</v>
      </c>
    </row>
    <row r="60" spans="1:5" ht="113.25" customHeight="1" outlineLevel="1" x14ac:dyDescent="0.25">
      <c r="A60" s="33" t="s">
        <v>11</v>
      </c>
      <c r="B60" s="37" t="s">
        <v>274</v>
      </c>
      <c r="C60" s="38" t="s">
        <v>18</v>
      </c>
      <c r="D60" s="39">
        <v>977357100.46000004</v>
      </c>
      <c r="E60" s="40">
        <v>904790452.38</v>
      </c>
    </row>
    <row r="61" spans="1:5" ht="111" customHeight="1" outlineLevel="1" x14ac:dyDescent="0.25">
      <c r="A61" s="33" t="s">
        <v>11</v>
      </c>
      <c r="B61" s="37" t="s">
        <v>275</v>
      </c>
      <c r="C61" s="38" t="s">
        <v>19</v>
      </c>
      <c r="D61" s="39">
        <v>272738730.55000001</v>
      </c>
      <c r="E61" s="40">
        <v>252488470.56</v>
      </c>
    </row>
    <row r="62" spans="1:5" ht="115.5" customHeight="1" outlineLevel="1" x14ac:dyDescent="0.25">
      <c r="A62" s="33" t="s">
        <v>11</v>
      </c>
      <c r="B62" s="37" t="s">
        <v>276</v>
      </c>
      <c r="C62" s="38" t="s">
        <v>20</v>
      </c>
      <c r="D62" s="39">
        <v>0</v>
      </c>
      <c r="E62" s="40">
        <v>-123990556.51000001</v>
      </c>
    </row>
    <row r="63" spans="1:5" ht="118.5" customHeight="1" outlineLevel="1" x14ac:dyDescent="0.25">
      <c r="A63" s="33" t="s">
        <v>11</v>
      </c>
      <c r="B63" s="37" t="s">
        <v>277</v>
      </c>
      <c r="C63" s="38" t="s">
        <v>21</v>
      </c>
      <c r="D63" s="39">
        <v>0</v>
      </c>
      <c r="E63" s="40">
        <v>-34600482.25</v>
      </c>
    </row>
    <row r="64" spans="1:5" ht="72" customHeight="1" outlineLevel="1" x14ac:dyDescent="0.25">
      <c r="A64" s="33" t="s">
        <v>11</v>
      </c>
      <c r="B64" s="37" t="s">
        <v>278</v>
      </c>
      <c r="C64" s="38" t="s">
        <v>22</v>
      </c>
      <c r="D64" s="39">
        <v>0</v>
      </c>
      <c r="E64" s="40">
        <f>7446007.55-55634867.74</f>
        <v>-48188860.190000005</v>
      </c>
    </row>
    <row r="65" spans="1:7" s="19" customFormat="1" ht="15" x14ac:dyDescent="0.25">
      <c r="A65" s="30" t="s">
        <v>23</v>
      </c>
      <c r="B65" s="37"/>
      <c r="C65" s="21" t="s">
        <v>532</v>
      </c>
      <c r="D65" s="32">
        <v>0</v>
      </c>
      <c r="E65" s="42">
        <v>2396115.33</v>
      </c>
    </row>
    <row r="66" spans="1:7" ht="15" x14ac:dyDescent="0.25">
      <c r="A66" s="33" t="s">
        <v>23</v>
      </c>
      <c r="B66" s="37"/>
      <c r="C66" s="35" t="s">
        <v>520</v>
      </c>
      <c r="D66" s="44">
        <f>SUM(D67:D68)</f>
        <v>0</v>
      </c>
      <c r="E66" s="44">
        <f>SUM(E67:E68)</f>
        <v>2396115.33</v>
      </c>
    </row>
    <row r="67" spans="1:7" ht="87.75" customHeight="1" outlineLevel="1" x14ac:dyDescent="0.25">
      <c r="A67" s="33" t="s">
        <v>23</v>
      </c>
      <c r="B67" s="37" t="s">
        <v>304</v>
      </c>
      <c r="C67" s="38" t="s">
        <v>27</v>
      </c>
      <c r="D67" s="39">
        <v>0</v>
      </c>
      <c r="E67" s="40">
        <v>2018608.97</v>
      </c>
    </row>
    <row r="68" spans="1:7" ht="72" customHeight="1" outlineLevel="1" x14ac:dyDescent="0.25">
      <c r="A68" s="33" t="s">
        <v>23</v>
      </c>
      <c r="B68" s="37" t="s">
        <v>259</v>
      </c>
      <c r="C68" s="38" t="s">
        <v>9</v>
      </c>
      <c r="D68" s="39">
        <v>0</v>
      </c>
      <c r="E68" s="40">
        <v>377506.36</v>
      </c>
      <c r="G68" s="20"/>
    </row>
    <row r="69" spans="1:7" s="19" customFormat="1" ht="36.75" customHeight="1" x14ac:dyDescent="0.25">
      <c r="A69" s="30" t="s">
        <v>24</v>
      </c>
      <c r="B69" s="37"/>
      <c r="C69" s="21" t="s">
        <v>533</v>
      </c>
      <c r="D69" s="32">
        <v>0</v>
      </c>
      <c r="E69" s="42">
        <v>832.46</v>
      </c>
    </row>
    <row r="70" spans="1:7" ht="15" x14ac:dyDescent="0.25">
      <c r="A70" s="33" t="s">
        <v>24</v>
      </c>
      <c r="B70" s="37"/>
      <c r="C70" s="35" t="s">
        <v>520</v>
      </c>
      <c r="D70" s="46">
        <f>SUM(D71)</f>
        <v>0</v>
      </c>
      <c r="E70" s="46">
        <f>SUM(E71)</f>
        <v>832.46</v>
      </c>
    </row>
    <row r="71" spans="1:7" ht="69" customHeight="1" outlineLevel="1" x14ac:dyDescent="0.25">
      <c r="A71" s="33" t="s">
        <v>24</v>
      </c>
      <c r="B71" s="37" t="s">
        <v>259</v>
      </c>
      <c r="C71" s="38" t="s">
        <v>9</v>
      </c>
      <c r="D71" s="39">
        <v>0</v>
      </c>
      <c r="E71" s="40">
        <v>832.46</v>
      </c>
    </row>
    <row r="72" spans="1:7" s="19" customFormat="1" ht="15" x14ac:dyDescent="0.25">
      <c r="A72" s="30" t="s">
        <v>25</v>
      </c>
      <c r="B72" s="37"/>
      <c r="C72" s="21" t="s">
        <v>534</v>
      </c>
      <c r="D72" s="32">
        <v>0</v>
      </c>
      <c r="E72" s="42">
        <v>210000</v>
      </c>
    </row>
    <row r="73" spans="1:7" ht="15" x14ac:dyDescent="0.25">
      <c r="A73" s="33" t="s">
        <v>25</v>
      </c>
      <c r="B73" s="37"/>
      <c r="C73" s="35" t="s">
        <v>520</v>
      </c>
      <c r="D73" s="46">
        <f>SUM(D74)</f>
        <v>0</v>
      </c>
      <c r="E73" s="46">
        <f>SUM(E74)</f>
        <v>210000</v>
      </c>
    </row>
    <row r="74" spans="1:7" ht="68.25" customHeight="1" outlineLevel="1" x14ac:dyDescent="0.25">
      <c r="A74" s="33" t="s">
        <v>25</v>
      </c>
      <c r="B74" s="37" t="s">
        <v>259</v>
      </c>
      <c r="C74" s="38" t="s">
        <v>9</v>
      </c>
      <c r="D74" s="39">
        <v>0</v>
      </c>
      <c r="E74" s="40">
        <v>210000</v>
      </c>
    </row>
    <row r="75" spans="1:7" s="19" customFormat="1" ht="25.5" x14ac:dyDescent="0.25">
      <c r="A75" s="30" t="s">
        <v>26</v>
      </c>
      <c r="B75" s="37"/>
      <c r="C75" s="53" t="s">
        <v>535</v>
      </c>
      <c r="D75" s="32">
        <v>0</v>
      </c>
      <c r="E75" s="42">
        <v>250</v>
      </c>
    </row>
    <row r="76" spans="1:7" ht="15" x14ac:dyDescent="0.25">
      <c r="A76" s="33" t="s">
        <v>26</v>
      </c>
      <c r="B76" s="37"/>
      <c r="C76" s="35" t="s">
        <v>520</v>
      </c>
      <c r="D76" s="46">
        <f>SUM(D77)</f>
        <v>0</v>
      </c>
      <c r="E76" s="46">
        <f>SUM(E77)</f>
        <v>250</v>
      </c>
    </row>
    <row r="77" spans="1:7" ht="89.25" customHeight="1" outlineLevel="1" x14ac:dyDescent="0.25">
      <c r="A77" s="33" t="s">
        <v>26</v>
      </c>
      <c r="B77" s="37" t="s">
        <v>304</v>
      </c>
      <c r="C77" s="38" t="s">
        <v>27</v>
      </c>
      <c r="D77" s="39">
        <v>0</v>
      </c>
      <c r="E77" s="40">
        <v>250</v>
      </c>
    </row>
    <row r="78" spans="1:7" ht="15" x14ac:dyDescent="0.25">
      <c r="A78" s="30" t="s">
        <v>28</v>
      </c>
      <c r="B78" s="37"/>
      <c r="C78" s="21" t="s">
        <v>536</v>
      </c>
      <c r="D78" s="44">
        <v>59785451310</v>
      </c>
      <c r="E78" s="47">
        <f>E79</f>
        <v>67367055130.190002</v>
      </c>
    </row>
    <row r="79" spans="1:7" ht="15" x14ac:dyDescent="0.25">
      <c r="A79" s="33" t="s">
        <v>28</v>
      </c>
      <c r="B79" s="37"/>
      <c r="C79" s="35" t="s">
        <v>520</v>
      </c>
      <c r="D79" s="36">
        <f>SUM(D80:D109)</f>
        <v>59785451310</v>
      </c>
      <c r="E79" s="36">
        <f>SUM(E80:E109)</f>
        <v>67367055130.190002</v>
      </c>
    </row>
    <row r="80" spans="1:7" ht="48" customHeight="1" outlineLevel="1" x14ac:dyDescent="0.25">
      <c r="A80" s="33" t="s">
        <v>28</v>
      </c>
      <c r="B80" s="37" t="s">
        <v>279</v>
      </c>
      <c r="C80" s="38" t="s">
        <v>29</v>
      </c>
      <c r="D80" s="39">
        <v>14651414140</v>
      </c>
      <c r="E80" s="40">
        <v>13390709764.23</v>
      </c>
    </row>
    <row r="81" spans="1:5" ht="46.5" customHeight="1" outlineLevel="1" x14ac:dyDescent="0.25">
      <c r="A81" s="33" t="s">
        <v>28</v>
      </c>
      <c r="B81" s="37" t="s">
        <v>280</v>
      </c>
      <c r="C81" s="38" t="s">
        <v>30</v>
      </c>
      <c r="D81" s="39">
        <v>11499922600</v>
      </c>
      <c r="E81" s="40">
        <v>18442486808.719997</v>
      </c>
    </row>
    <row r="82" spans="1:5" ht="75.75" customHeight="1" outlineLevel="1" x14ac:dyDescent="0.25">
      <c r="A82" s="33" t="s">
        <v>28</v>
      </c>
      <c r="B82" s="37" t="s">
        <v>281</v>
      </c>
      <c r="C82" s="38" t="s">
        <v>31</v>
      </c>
      <c r="D82" s="39">
        <v>25667566200</v>
      </c>
      <c r="E82" s="40">
        <v>27176928330.300003</v>
      </c>
    </row>
    <row r="83" spans="1:5" ht="102.75" customHeight="1" outlineLevel="1" x14ac:dyDescent="0.25">
      <c r="A83" s="33" t="s">
        <v>28</v>
      </c>
      <c r="B83" s="37" t="s">
        <v>282</v>
      </c>
      <c r="C83" s="38" t="s">
        <v>632</v>
      </c>
      <c r="D83" s="39">
        <v>58000000</v>
      </c>
      <c r="E83" s="40">
        <v>50447438.129999995</v>
      </c>
    </row>
    <row r="84" spans="1:5" ht="48" customHeight="1" outlineLevel="1" x14ac:dyDescent="0.25">
      <c r="A84" s="33" t="s">
        <v>28</v>
      </c>
      <c r="B84" s="37" t="s">
        <v>283</v>
      </c>
      <c r="C84" s="38" t="s">
        <v>32</v>
      </c>
      <c r="D84" s="39">
        <v>120000000</v>
      </c>
      <c r="E84" s="40">
        <v>104945591.58</v>
      </c>
    </row>
    <row r="85" spans="1:5" ht="86.25" customHeight="1" outlineLevel="1" x14ac:dyDescent="0.25">
      <c r="A85" s="33" t="s">
        <v>28</v>
      </c>
      <c r="B85" s="37" t="s">
        <v>284</v>
      </c>
      <c r="C85" s="38" t="s">
        <v>633</v>
      </c>
      <c r="D85" s="39">
        <v>111643000</v>
      </c>
      <c r="E85" s="40">
        <v>235001424.25</v>
      </c>
    </row>
    <row r="86" spans="1:5" ht="67.5" customHeight="1" outlineLevel="1" x14ac:dyDescent="0.25">
      <c r="A86" s="33" t="s">
        <v>28</v>
      </c>
      <c r="B86" s="37" t="s">
        <v>581</v>
      </c>
      <c r="C86" s="38" t="s">
        <v>634</v>
      </c>
      <c r="D86" s="39">
        <v>0</v>
      </c>
      <c r="E86" s="40">
        <f>437213+49.03</f>
        <v>437262.03</v>
      </c>
    </row>
    <row r="87" spans="1:5" ht="32.25" customHeight="1" outlineLevel="1" x14ac:dyDescent="0.25">
      <c r="A87" s="33" t="s">
        <v>28</v>
      </c>
      <c r="B87" s="37" t="s">
        <v>285</v>
      </c>
      <c r="C87" s="38" t="s">
        <v>33</v>
      </c>
      <c r="D87" s="39">
        <v>15714000</v>
      </c>
      <c r="E87" s="40">
        <f>15195149.99+3305.5</f>
        <v>15198455.49</v>
      </c>
    </row>
    <row r="88" spans="1:5" ht="25.5" outlineLevel="1" x14ac:dyDescent="0.25">
      <c r="A88" s="33" t="s">
        <v>28</v>
      </c>
      <c r="B88" s="37" t="s">
        <v>589</v>
      </c>
      <c r="C88" s="38" t="s">
        <v>34</v>
      </c>
      <c r="D88" s="39">
        <v>0</v>
      </c>
      <c r="E88" s="40">
        <v>-191873600.56</v>
      </c>
    </row>
    <row r="89" spans="1:5" ht="15" outlineLevel="1" x14ac:dyDescent="0.25">
      <c r="A89" s="33" t="s">
        <v>28</v>
      </c>
      <c r="B89" s="37" t="s">
        <v>590</v>
      </c>
      <c r="C89" s="38" t="s">
        <v>35</v>
      </c>
      <c r="D89" s="39">
        <v>0</v>
      </c>
      <c r="E89" s="40">
        <v>400787.25</v>
      </c>
    </row>
    <row r="90" spans="1:5" ht="25.5" outlineLevel="1" x14ac:dyDescent="0.25">
      <c r="A90" s="33" t="s">
        <v>28</v>
      </c>
      <c r="B90" s="37" t="s">
        <v>286</v>
      </c>
      <c r="C90" s="38" t="s">
        <v>36</v>
      </c>
      <c r="D90" s="39">
        <v>5348000000</v>
      </c>
      <c r="E90" s="40">
        <v>5475621451.9700003</v>
      </c>
    </row>
    <row r="91" spans="1:5" ht="25.5" outlineLevel="1" x14ac:dyDescent="0.25">
      <c r="A91" s="33" t="s">
        <v>28</v>
      </c>
      <c r="B91" s="37" t="s">
        <v>287</v>
      </c>
      <c r="C91" s="38" t="s">
        <v>37</v>
      </c>
      <c r="D91" s="39">
        <v>0</v>
      </c>
      <c r="E91" s="40">
        <v>-37465</v>
      </c>
    </row>
    <row r="92" spans="1:5" ht="15" outlineLevel="1" x14ac:dyDescent="0.25">
      <c r="A92" s="33" t="s">
        <v>28</v>
      </c>
      <c r="B92" s="37" t="s">
        <v>288</v>
      </c>
      <c r="C92" s="38" t="s">
        <v>38</v>
      </c>
      <c r="D92" s="39">
        <v>96283000</v>
      </c>
      <c r="E92" s="40">
        <v>134921330.90000001</v>
      </c>
    </row>
    <row r="93" spans="1:5" ht="15" outlineLevel="1" x14ac:dyDescent="0.25">
      <c r="A93" s="33" t="s">
        <v>28</v>
      </c>
      <c r="B93" s="37" t="s">
        <v>289</v>
      </c>
      <c r="C93" s="38" t="s">
        <v>39</v>
      </c>
      <c r="D93" s="39">
        <v>473379000</v>
      </c>
      <c r="E93" s="40">
        <v>509507421.55000001</v>
      </c>
    </row>
    <row r="94" spans="1:5" ht="15" outlineLevel="1" x14ac:dyDescent="0.25">
      <c r="A94" s="33" t="s">
        <v>28</v>
      </c>
      <c r="B94" s="37" t="s">
        <v>290</v>
      </c>
      <c r="C94" s="38" t="s">
        <v>40</v>
      </c>
      <c r="D94" s="39">
        <v>4987000</v>
      </c>
      <c r="E94" s="40">
        <v>3374159.46</v>
      </c>
    </row>
    <row r="95" spans="1:5" ht="37.5" customHeight="1" outlineLevel="1" x14ac:dyDescent="0.25">
      <c r="A95" s="33" t="s">
        <v>28</v>
      </c>
      <c r="B95" s="37" t="s">
        <v>291</v>
      </c>
      <c r="C95" s="38" t="s">
        <v>41</v>
      </c>
      <c r="D95" s="39">
        <v>20341000</v>
      </c>
      <c r="E95" s="40">
        <v>198989867.31</v>
      </c>
    </row>
    <row r="96" spans="1:5" ht="45.75" customHeight="1" outlineLevel="1" x14ac:dyDescent="0.25">
      <c r="A96" s="33" t="s">
        <v>28</v>
      </c>
      <c r="B96" s="37" t="s">
        <v>292</v>
      </c>
      <c r="C96" s="38" t="s">
        <v>42</v>
      </c>
      <c r="D96" s="39">
        <v>1462976500</v>
      </c>
      <c r="E96" s="40">
        <v>1544529643.1600001</v>
      </c>
    </row>
    <row r="97" spans="1:5" ht="15" outlineLevel="1" x14ac:dyDescent="0.25">
      <c r="A97" s="33" t="s">
        <v>28</v>
      </c>
      <c r="B97" s="37" t="s">
        <v>293</v>
      </c>
      <c r="C97" s="38" t="s">
        <v>43</v>
      </c>
      <c r="D97" s="39">
        <v>1179320</v>
      </c>
      <c r="E97" s="40">
        <v>1683941</v>
      </c>
    </row>
    <row r="98" spans="1:5" ht="37.5" customHeight="1" outlineLevel="1" x14ac:dyDescent="0.25">
      <c r="A98" s="33" t="s">
        <v>28</v>
      </c>
      <c r="B98" s="37" t="s">
        <v>294</v>
      </c>
      <c r="C98" s="38" t="s">
        <v>44</v>
      </c>
      <c r="D98" s="39">
        <v>252441900</v>
      </c>
      <c r="E98" s="40">
        <v>272553742.92000002</v>
      </c>
    </row>
    <row r="99" spans="1:5" ht="25.5" outlineLevel="1" x14ac:dyDescent="0.25">
      <c r="A99" s="33" t="s">
        <v>28</v>
      </c>
      <c r="B99" s="37" t="s">
        <v>295</v>
      </c>
      <c r="C99" s="38" t="s">
        <v>45</v>
      </c>
      <c r="D99" s="39">
        <v>931400</v>
      </c>
      <c r="E99" s="40">
        <v>309005.47000000003</v>
      </c>
    </row>
    <row r="100" spans="1:5" ht="48" customHeight="1" outlineLevel="1" x14ac:dyDescent="0.25">
      <c r="A100" s="33" t="s">
        <v>28</v>
      </c>
      <c r="B100" s="37" t="s">
        <v>296</v>
      </c>
      <c r="C100" s="38" t="s">
        <v>46</v>
      </c>
      <c r="D100" s="39">
        <v>150</v>
      </c>
      <c r="E100" s="40">
        <v>300</v>
      </c>
    </row>
    <row r="101" spans="1:5" ht="84" customHeight="1" outlineLevel="1" x14ac:dyDescent="0.25">
      <c r="A101" s="33" t="s">
        <v>28</v>
      </c>
      <c r="B101" s="37" t="s">
        <v>297</v>
      </c>
      <c r="C101" s="38" t="s">
        <v>47</v>
      </c>
      <c r="D101" s="39">
        <v>343000</v>
      </c>
      <c r="E101" s="40">
        <v>138443</v>
      </c>
    </row>
    <row r="102" spans="1:5" ht="36.75" customHeight="1" outlineLevel="1" x14ac:dyDescent="0.25">
      <c r="A102" s="33" t="s">
        <v>28</v>
      </c>
      <c r="B102" s="37" t="s">
        <v>298</v>
      </c>
      <c r="C102" s="38" t="s">
        <v>48</v>
      </c>
      <c r="D102" s="39">
        <v>25000</v>
      </c>
      <c r="E102" s="40">
        <v>94950</v>
      </c>
    </row>
    <row r="103" spans="1:5" ht="15" outlineLevel="1" x14ac:dyDescent="0.25">
      <c r="A103" s="33" t="s">
        <v>28</v>
      </c>
      <c r="B103" s="37" t="s">
        <v>582</v>
      </c>
      <c r="C103" s="38" t="s">
        <v>49</v>
      </c>
      <c r="D103" s="39">
        <v>0</v>
      </c>
      <c r="E103" s="40">
        <v>819.07</v>
      </c>
    </row>
    <row r="104" spans="1:5" ht="15" outlineLevel="1" x14ac:dyDescent="0.25">
      <c r="A104" s="33" t="s">
        <v>28</v>
      </c>
      <c r="B104" s="37" t="s">
        <v>583</v>
      </c>
      <c r="C104" s="38" t="s">
        <v>50</v>
      </c>
      <c r="D104" s="39">
        <v>0</v>
      </c>
      <c r="E104" s="40">
        <v>0.02</v>
      </c>
    </row>
    <row r="105" spans="1:5" ht="32.25" customHeight="1" outlineLevel="1" x14ac:dyDescent="0.25">
      <c r="A105" s="33" t="s">
        <v>28</v>
      </c>
      <c r="B105" s="37" t="s">
        <v>584</v>
      </c>
      <c r="C105" s="38" t="s">
        <v>51</v>
      </c>
      <c r="D105" s="39">
        <v>0</v>
      </c>
      <c r="E105" s="40">
        <v>-45643.32</v>
      </c>
    </row>
    <row r="106" spans="1:5" ht="29.25" customHeight="1" outlineLevel="1" x14ac:dyDescent="0.25">
      <c r="A106" s="33" t="s">
        <v>28</v>
      </c>
      <c r="B106" s="37" t="s">
        <v>299</v>
      </c>
      <c r="C106" s="38" t="s">
        <v>52</v>
      </c>
      <c r="D106" s="39">
        <v>290000</v>
      </c>
      <c r="E106" s="40">
        <v>242909.87</v>
      </c>
    </row>
    <row r="107" spans="1:5" ht="59.25" customHeight="1" outlineLevel="1" x14ac:dyDescent="0.25">
      <c r="A107" s="33" t="s">
        <v>28</v>
      </c>
      <c r="B107" s="37" t="s">
        <v>300</v>
      </c>
      <c r="C107" s="45" t="s">
        <v>585</v>
      </c>
      <c r="D107" s="39">
        <v>14000</v>
      </c>
      <c r="E107" s="40">
        <v>3939.77</v>
      </c>
    </row>
    <row r="108" spans="1:5" ht="36" customHeight="1" outlineLevel="1" x14ac:dyDescent="0.25">
      <c r="A108" s="33" t="s">
        <v>28</v>
      </c>
      <c r="B108" s="37" t="s">
        <v>586</v>
      </c>
      <c r="C108" s="38" t="s">
        <v>53</v>
      </c>
      <c r="D108" s="39">
        <v>100</v>
      </c>
      <c r="E108" s="40">
        <v>25</v>
      </c>
    </row>
    <row r="109" spans="1:5" ht="72" customHeight="1" outlineLevel="1" x14ac:dyDescent="0.25">
      <c r="A109" s="33" t="s">
        <v>28</v>
      </c>
      <c r="B109" s="37" t="s">
        <v>259</v>
      </c>
      <c r="C109" s="45" t="s">
        <v>9</v>
      </c>
      <c r="D109" s="39">
        <v>0</v>
      </c>
      <c r="E109" s="40">
        <v>484026.62</v>
      </c>
    </row>
    <row r="110" spans="1:5" ht="15" x14ac:dyDescent="0.25">
      <c r="A110" s="30" t="s">
        <v>54</v>
      </c>
      <c r="B110" s="37"/>
      <c r="C110" s="21" t="s">
        <v>537</v>
      </c>
      <c r="D110" s="44">
        <v>0</v>
      </c>
      <c r="E110" s="47">
        <v>436139.32</v>
      </c>
    </row>
    <row r="111" spans="1:5" ht="15" x14ac:dyDescent="0.25">
      <c r="A111" s="30" t="s">
        <v>54</v>
      </c>
      <c r="B111" s="37"/>
      <c r="C111" s="35" t="s">
        <v>520</v>
      </c>
      <c r="D111" s="36">
        <f>SUM(D112:D113)</f>
        <v>0</v>
      </c>
      <c r="E111" s="36">
        <f>SUM(E112:E113)</f>
        <v>436139.31999999995</v>
      </c>
    </row>
    <row r="112" spans="1:5" ht="88.5" customHeight="1" outlineLevel="1" x14ac:dyDescent="0.25">
      <c r="A112" s="33" t="s">
        <v>54</v>
      </c>
      <c r="B112" s="37" t="s">
        <v>304</v>
      </c>
      <c r="C112" s="38" t="s">
        <v>27</v>
      </c>
      <c r="D112" s="39">
        <v>0</v>
      </c>
      <c r="E112" s="40">
        <v>413545.85</v>
      </c>
    </row>
    <row r="113" spans="1:5" ht="72" customHeight="1" outlineLevel="1" x14ac:dyDescent="0.25">
      <c r="A113" s="33" t="s">
        <v>54</v>
      </c>
      <c r="B113" s="37" t="s">
        <v>259</v>
      </c>
      <c r="C113" s="38" t="s">
        <v>9</v>
      </c>
      <c r="D113" s="39">
        <v>0</v>
      </c>
      <c r="E113" s="40">
        <v>22593.47</v>
      </c>
    </row>
    <row r="114" spans="1:5" s="19" customFormat="1" ht="15" x14ac:dyDescent="0.25">
      <c r="A114" s="30" t="s">
        <v>55</v>
      </c>
      <c r="B114" s="37"/>
      <c r="C114" s="21" t="s">
        <v>538</v>
      </c>
      <c r="D114" s="32">
        <v>269977450</v>
      </c>
      <c r="E114" s="42">
        <f>E115</f>
        <v>281140234.37</v>
      </c>
    </row>
    <row r="115" spans="1:5" ht="15" x14ac:dyDescent="0.25">
      <c r="A115" s="30" t="s">
        <v>55</v>
      </c>
      <c r="B115" s="37"/>
      <c r="C115" s="35" t="s">
        <v>520</v>
      </c>
      <c r="D115" s="36">
        <f>SUM(D116:D121)</f>
        <v>269977450</v>
      </c>
      <c r="E115" s="36">
        <f>SUM(E116:E121)</f>
        <v>281140234.37</v>
      </c>
    </row>
    <row r="116" spans="1:5" ht="72" customHeight="1" outlineLevel="1" x14ac:dyDescent="0.25">
      <c r="A116" s="33" t="s">
        <v>55</v>
      </c>
      <c r="B116" s="37" t="s">
        <v>301</v>
      </c>
      <c r="C116" s="38" t="s">
        <v>56</v>
      </c>
      <c r="D116" s="39">
        <v>7672000</v>
      </c>
      <c r="E116" s="40">
        <v>2053502.5</v>
      </c>
    </row>
    <row r="117" spans="1:5" ht="36.75" customHeight="1" outlineLevel="1" x14ac:dyDescent="0.25">
      <c r="A117" s="33" t="s">
        <v>55</v>
      </c>
      <c r="B117" s="37" t="s">
        <v>302</v>
      </c>
      <c r="C117" s="38" t="s">
        <v>57</v>
      </c>
      <c r="D117" s="39">
        <v>5251350</v>
      </c>
      <c r="E117" s="40">
        <v>2536675</v>
      </c>
    </row>
    <row r="118" spans="1:5" ht="85.5" customHeight="1" outlineLevel="1" x14ac:dyDescent="0.25">
      <c r="A118" s="33" t="s">
        <v>55</v>
      </c>
      <c r="B118" s="37" t="s">
        <v>303</v>
      </c>
      <c r="C118" s="38" t="s">
        <v>58</v>
      </c>
      <c r="D118" s="39">
        <v>4500000</v>
      </c>
      <c r="E118" s="40">
        <v>1501325</v>
      </c>
    </row>
    <row r="119" spans="1:5" ht="89.25" customHeight="1" outlineLevel="1" x14ac:dyDescent="0.25">
      <c r="A119" s="33" t="s">
        <v>55</v>
      </c>
      <c r="B119" s="37" t="s">
        <v>304</v>
      </c>
      <c r="C119" s="38" t="s">
        <v>27</v>
      </c>
      <c r="D119" s="39">
        <v>252554100</v>
      </c>
      <c r="E119" s="40">
        <v>196375490.02000001</v>
      </c>
    </row>
    <row r="120" spans="1:5" ht="75.75" customHeight="1" outlineLevel="1" x14ac:dyDescent="0.25">
      <c r="A120" s="33" t="s">
        <v>55</v>
      </c>
      <c r="B120" s="37" t="s">
        <v>497</v>
      </c>
      <c r="C120" s="38" t="s">
        <v>608</v>
      </c>
      <c r="D120" s="39">
        <v>0</v>
      </c>
      <c r="E120" s="40">
        <v>19586483.82</v>
      </c>
    </row>
    <row r="121" spans="1:5" ht="66" customHeight="1" outlineLevel="1" x14ac:dyDescent="0.25">
      <c r="A121" s="33" t="s">
        <v>55</v>
      </c>
      <c r="B121" s="37" t="s">
        <v>259</v>
      </c>
      <c r="C121" s="38" t="s">
        <v>9</v>
      </c>
      <c r="D121" s="39">
        <v>0</v>
      </c>
      <c r="E121" s="40">
        <f>564006.06+58522751.97</f>
        <v>59086758.030000001</v>
      </c>
    </row>
    <row r="122" spans="1:5" s="19" customFormat="1" ht="15" x14ac:dyDescent="0.25">
      <c r="A122" s="30" t="s">
        <v>59</v>
      </c>
      <c r="B122" s="37"/>
      <c r="C122" s="21" t="s">
        <v>539</v>
      </c>
      <c r="D122" s="32">
        <v>134700</v>
      </c>
      <c r="E122" s="42">
        <f>E123</f>
        <v>108000</v>
      </c>
    </row>
    <row r="123" spans="1:5" ht="15" x14ac:dyDescent="0.25">
      <c r="A123" s="30" t="s">
        <v>59</v>
      </c>
      <c r="B123" s="37"/>
      <c r="C123" s="35" t="s">
        <v>520</v>
      </c>
      <c r="D123" s="36">
        <f>SUM(D124:D125)</f>
        <v>134700</v>
      </c>
      <c r="E123" s="36">
        <f>SUM(E124:E125)</f>
        <v>108000</v>
      </c>
    </row>
    <row r="124" spans="1:5" ht="73.5" customHeight="1" outlineLevel="1" x14ac:dyDescent="0.25">
      <c r="A124" s="33" t="s">
        <v>59</v>
      </c>
      <c r="B124" s="37" t="s">
        <v>305</v>
      </c>
      <c r="C124" s="38" t="s">
        <v>60</v>
      </c>
      <c r="D124" s="39">
        <v>130000</v>
      </c>
      <c r="E124" s="40">
        <v>94000</v>
      </c>
    </row>
    <row r="125" spans="1:5" ht="48" customHeight="1" outlineLevel="1" x14ac:dyDescent="0.25">
      <c r="A125" s="33" t="s">
        <v>59</v>
      </c>
      <c r="B125" s="37" t="s">
        <v>306</v>
      </c>
      <c r="C125" s="38" t="s">
        <v>635</v>
      </c>
      <c r="D125" s="39">
        <v>4700</v>
      </c>
      <c r="E125" s="40">
        <v>14000</v>
      </c>
    </row>
    <row r="126" spans="1:5" s="19" customFormat="1" ht="25.5" x14ac:dyDescent="0.25">
      <c r="A126" s="30" t="s">
        <v>61</v>
      </c>
      <c r="B126" s="37"/>
      <c r="C126" s="21" t="s">
        <v>540</v>
      </c>
      <c r="D126" s="32">
        <v>50240000</v>
      </c>
      <c r="E126" s="42">
        <f>E127</f>
        <v>48232654.580000006</v>
      </c>
    </row>
    <row r="127" spans="1:5" ht="15" x14ac:dyDescent="0.25">
      <c r="A127" s="30" t="s">
        <v>61</v>
      </c>
      <c r="B127" s="37"/>
      <c r="C127" s="35" t="s">
        <v>520</v>
      </c>
      <c r="D127" s="36">
        <f>SUM(D128:D129)</f>
        <v>50240000</v>
      </c>
      <c r="E127" s="36">
        <f>SUM(E128:E129)</f>
        <v>48232654.580000006</v>
      </c>
    </row>
    <row r="128" spans="1:5" ht="50.25" customHeight="1" outlineLevel="1" x14ac:dyDescent="0.25">
      <c r="A128" s="33" t="s">
        <v>61</v>
      </c>
      <c r="B128" s="37" t="s">
        <v>307</v>
      </c>
      <c r="C128" s="38" t="s">
        <v>62</v>
      </c>
      <c r="D128" s="39">
        <v>50000000</v>
      </c>
      <c r="E128" s="40">
        <v>47997716.990000002</v>
      </c>
    </row>
    <row r="129" spans="1:5" ht="36" customHeight="1" outlineLevel="1" x14ac:dyDescent="0.25">
      <c r="A129" s="33" t="s">
        <v>61</v>
      </c>
      <c r="B129" s="37" t="s">
        <v>308</v>
      </c>
      <c r="C129" s="38" t="s">
        <v>63</v>
      </c>
      <c r="D129" s="39">
        <v>240000</v>
      </c>
      <c r="E129" s="40">
        <v>234937.59</v>
      </c>
    </row>
    <row r="130" spans="1:5" s="19" customFormat="1" ht="15" x14ac:dyDescent="0.25">
      <c r="A130" s="30" t="s">
        <v>64</v>
      </c>
      <c r="B130" s="37"/>
      <c r="C130" s="21" t="s">
        <v>541</v>
      </c>
      <c r="D130" s="32">
        <v>0</v>
      </c>
      <c r="E130" s="42">
        <v>32000</v>
      </c>
    </row>
    <row r="131" spans="1:5" ht="15" x14ac:dyDescent="0.25">
      <c r="A131" s="54" t="s">
        <v>64</v>
      </c>
      <c r="B131" s="37"/>
      <c r="C131" s="35" t="s">
        <v>520</v>
      </c>
      <c r="D131" s="36">
        <f>SUM(D132)</f>
        <v>0</v>
      </c>
      <c r="E131" s="36">
        <f>SUM(E132)</f>
        <v>32000</v>
      </c>
    </row>
    <row r="132" spans="1:5" ht="72.75" customHeight="1" outlineLevel="1" x14ac:dyDescent="0.25">
      <c r="A132" s="33" t="s">
        <v>64</v>
      </c>
      <c r="B132" s="37" t="s">
        <v>259</v>
      </c>
      <c r="C132" s="38" t="s">
        <v>9</v>
      </c>
      <c r="D132" s="39">
        <v>0</v>
      </c>
      <c r="E132" s="40">
        <v>32000</v>
      </c>
    </row>
    <row r="133" spans="1:5" s="19" customFormat="1" ht="15" x14ac:dyDescent="0.25">
      <c r="A133" s="30" t="s">
        <v>65</v>
      </c>
      <c r="B133" s="37"/>
      <c r="C133" s="21" t="s">
        <v>542</v>
      </c>
      <c r="D133" s="32">
        <v>0</v>
      </c>
      <c r="E133" s="42">
        <f>E134</f>
        <v>35431.24</v>
      </c>
    </row>
    <row r="134" spans="1:5" ht="15" x14ac:dyDescent="0.25">
      <c r="A134" s="54" t="s">
        <v>65</v>
      </c>
      <c r="B134" s="37"/>
      <c r="C134" s="35" t="s">
        <v>520</v>
      </c>
      <c r="D134" s="36">
        <f>SUM(D135)</f>
        <v>0</v>
      </c>
      <c r="E134" s="36">
        <f>SUM(E135)</f>
        <v>35431.24</v>
      </c>
    </row>
    <row r="135" spans="1:5" ht="69.75" customHeight="1" outlineLevel="1" x14ac:dyDescent="0.25">
      <c r="A135" s="33" t="s">
        <v>65</v>
      </c>
      <c r="B135" s="37" t="s">
        <v>259</v>
      </c>
      <c r="C135" s="38" t="s">
        <v>9</v>
      </c>
      <c r="D135" s="39">
        <v>0</v>
      </c>
      <c r="E135" s="40">
        <v>35431.24</v>
      </c>
    </row>
    <row r="136" spans="1:5" s="19" customFormat="1" ht="15" x14ac:dyDescent="0.25">
      <c r="A136" s="30" t="s">
        <v>66</v>
      </c>
      <c r="B136" s="37"/>
      <c r="C136" s="21" t="s">
        <v>543</v>
      </c>
      <c r="D136" s="32">
        <v>109000</v>
      </c>
      <c r="E136" s="42">
        <f>E137</f>
        <v>67296.12</v>
      </c>
    </row>
    <row r="137" spans="1:5" ht="15" x14ac:dyDescent="0.25">
      <c r="A137" s="54" t="s">
        <v>66</v>
      </c>
      <c r="B137" s="37"/>
      <c r="C137" s="35" t="s">
        <v>520</v>
      </c>
      <c r="D137" s="36">
        <f>SUM(D138:D139)</f>
        <v>109000</v>
      </c>
      <c r="E137" s="36">
        <f>SUM(E138:E139)</f>
        <v>67296.12</v>
      </c>
    </row>
    <row r="138" spans="1:5" ht="33" customHeight="1" outlineLevel="1" x14ac:dyDescent="0.25">
      <c r="A138" s="33" t="s">
        <v>66</v>
      </c>
      <c r="B138" s="37" t="s">
        <v>309</v>
      </c>
      <c r="C138" s="38" t="s">
        <v>67</v>
      </c>
      <c r="D138" s="39">
        <v>109000</v>
      </c>
      <c r="E138" s="40">
        <v>61899</v>
      </c>
    </row>
    <row r="139" spans="1:5" ht="86.25" customHeight="1" outlineLevel="1" x14ac:dyDescent="0.25">
      <c r="A139" s="33" t="s">
        <v>66</v>
      </c>
      <c r="B139" s="37" t="s">
        <v>310</v>
      </c>
      <c r="C139" s="38" t="s">
        <v>68</v>
      </c>
      <c r="D139" s="39">
        <v>0</v>
      </c>
      <c r="E139" s="40">
        <v>5397.12</v>
      </c>
    </row>
    <row r="140" spans="1:5" s="19" customFormat="1" ht="15" x14ac:dyDescent="0.25">
      <c r="A140" s="30" t="s">
        <v>69</v>
      </c>
      <c r="B140" s="37"/>
      <c r="C140" s="21" t="s">
        <v>587</v>
      </c>
      <c r="D140" s="32">
        <v>0</v>
      </c>
      <c r="E140" s="42">
        <f>E141</f>
        <v>140862</v>
      </c>
    </row>
    <row r="141" spans="1:5" ht="15" x14ac:dyDescent="0.25">
      <c r="A141" s="54" t="s">
        <v>69</v>
      </c>
      <c r="B141" s="37"/>
      <c r="C141" s="35" t="s">
        <v>520</v>
      </c>
      <c r="D141" s="44"/>
      <c r="E141" s="47">
        <f>E142</f>
        <v>140862</v>
      </c>
    </row>
    <row r="142" spans="1:5" ht="33" customHeight="1" outlineLevel="1" x14ac:dyDescent="0.25">
      <c r="A142" s="33" t="s">
        <v>69</v>
      </c>
      <c r="B142" s="37" t="s">
        <v>309</v>
      </c>
      <c r="C142" s="38" t="s">
        <v>67</v>
      </c>
      <c r="D142" s="39">
        <v>0</v>
      </c>
      <c r="E142" s="40">
        <v>140862</v>
      </c>
    </row>
    <row r="143" spans="1:5" s="19" customFormat="1" ht="29.25" customHeight="1" x14ac:dyDescent="0.25">
      <c r="A143" s="30" t="s">
        <v>70</v>
      </c>
      <c r="B143" s="37"/>
      <c r="C143" s="21" t="s">
        <v>545</v>
      </c>
      <c r="D143" s="32">
        <f>D144+D149</f>
        <v>5030009380</v>
      </c>
      <c r="E143" s="32">
        <f>E144+E149</f>
        <v>4820804014.6600008</v>
      </c>
    </row>
    <row r="144" spans="1:5" ht="15" x14ac:dyDescent="0.25">
      <c r="A144" s="30" t="s">
        <v>70</v>
      </c>
      <c r="B144" s="37"/>
      <c r="C144" s="35" t="s">
        <v>520</v>
      </c>
      <c r="D144" s="36">
        <f>SUM(D145:D148)</f>
        <v>18130580</v>
      </c>
      <c r="E144" s="36">
        <f>SUM(E145:E148)</f>
        <v>10607620.569999997</v>
      </c>
    </row>
    <row r="145" spans="1:5" ht="30" customHeight="1" outlineLevel="1" x14ac:dyDescent="0.25">
      <c r="A145" s="33" t="s">
        <v>70</v>
      </c>
      <c r="B145" s="37" t="s">
        <v>309</v>
      </c>
      <c r="C145" s="38" t="s">
        <v>67</v>
      </c>
      <c r="D145" s="39">
        <v>17950340</v>
      </c>
      <c r="E145" s="40">
        <v>10628277.289999997</v>
      </c>
    </row>
    <row r="146" spans="1:5" ht="100.5" customHeight="1" outlineLevel="1" x14ac:dyDescent="0.25">
      <c r="A146" s="33" t="s">
        <v>70</v>
      </c>
      <c r="B146" s="37" t="s">
        <v>311</v>
      </c>
      <c r="C146" s="38" t="s">
        <v>609</v>
      </c>
      <c r="D146" s="39">
        <v>5300</v>
      </c>
      <c r="E146" s="40">
        <v>0</v>
      </c>
    </row>
    <row r="147" spans="1:5" ht="84.75" customHeight="1" outlineLevel="1" x14ac:dyDescent="0.25">
      <c r="A147" s="33" t="s">
        <v>70</v>
      </c>
      <c r="B147" s="37" t="s">
        <v>310</v>
      </c>
      <c r="C147" s="38" t="s">
        <v>68</v>
      </c>
      <c r="D147" s="39">
        <v>174940</v>
      </c>
      <c r="E147" s="40">
        <v>6366.67</v>
      </c>
    </row>
    <row r="148" spans="1:5" ht="28.5" customHeight="1" outlineLevel="1" x14ac:dyDescent="0.25">
      <c r="A148" s="33" t="s">
        <v>70</v>
      </c>
      <c r="B148" s="37" t="s">
        <v>312</v>
      </c>
      <c r="C148" s="38" t="s">
        <v>71</v>
      </c>
      <c r="D148" s="39">
        <v>0</v>
      </c>
      <c r="E148" s="40">
        <v>-27023.39</v>
      </c>
    </row>
    <row r="149" spans="1:5" ht="15" outlineLevel="1" x14ac:dyDescent="0.25">
      <c r="A149" s="33"/>
      <c r="B149" s="37"/>
      <c r="C149" s="45" t="s">
        <v>544</v>
      </c>
      <c r="D149" s="39">
        <f>SUM(D150:D185)</f>
        <v>5011878800</v>
      </c>
      <c r="E149" s="39">
        <f>SUM(E150:E185)</f>
        <v>4810196394.0900011</v>
      </c>
    </row>
    <row r="150" spans="1:5" ht="32.25" customHeight="1" outlineLevel="1" x14ac:dyDescent="0.25">
      <c r="A150" s="33" t="s">
        <v>70</v>
      </c>
      <c r="B150" s="37" t="s">
        <v>313</v>
      </c>
      <c r="C150" s="38" t="s">
        <v>72</v>
      </c>
      <c r="D150" s="39">
        <v>706857200</v>
      </c>
      <c r="E150" s="40">
        <v>739678863.25</v>
      </c>
    </row>
    <row r="151" spans="1:5" ht="46.5" customHeight="1" outlineLevel="1" x14ac:dyDescent="0.25">
      <c r="A151" s="33" t="s">
        <v>70</v>
      </c>
      <c r="B151" s="37" t="s">
        <v>314</v>
      </c>
      <c r="C151" s="38" t="s">
        <v>636</v>
      </c>
      <c r="D151" s="39">
        <v>2069700</v>
      </c>
      <c r="E151" s="40">
        <v>0</v>
      </c>
    </row>
    <row r="152" spans="1:5" ht="60" customHeight="1" outlineLevel="1" x14ac:dyDescent="0.25">
      <c r="A152" s="33" t="s">
        <v>70</v>
      </c>
      <c r="B152" s="37" t="s">
        <v>315</v>
      </c>
      <c r="C152" s="38" t="s">
        <v>637</v>
      </c>
      <c r="D152" s="39">
        <v>492259200</v>
      </c>
      <c r="E152" s="40">
        <v>545688447.91999996</v>
      </c>
    </row>
    <row r="153" spans="1:5" ht="88.5" customHeight="1" outlineLevel="1" x14ac:dyDescent="0.25">
      <c r="A153" s="33" t="s">
        <v>70</v>
      </c>
      <c r="B153" s="37" t="s">
        <v>316</v>
      </c>
      <c r="C153" s="38" t="s">
        <v>73</v>
      </c>
      <c r="D153" s="39">
        <v>1136000</v>
      </c>
      <c r="E153" s="40">
        <v>1136000</v>
      </c>
    </row>
    <row r="154" spans="1:5" ht="70.5" customHeight="1" outlineLevel="1" x14ac:dyDescent="0.25">
      <c r="A154" s="33" t="s">
        <v>70</v>
      </c>
      <c r="B154" s="37" t="s">
        <v>317</v>
      </c>
      <c r="C154" s="38" t="s">
        <v>638</v>
      </c>
      <c r="D154" s="39">
        <v>9290900</v>
      </c>
      <c r="E154" s="40">
        <v>6417699.9900000002</v>
      </c>
    </row>
    <row r="155" spans="1:5" ht="45" customHeight="1" outlineLevel="1" x14ac:dyDescent="0.25">
      <c r="A155" s="33" t="s">
        <v>70</v>
      </c>
      <c r="B155" s="37" t="s">
        <v>318</v>
      </c>
      <c r="C155" s="38" t="s">
        <v>74</v>
      </c>
      <c r="D155" s="39">
        <v>0</v>
      </c>
      <c r="E155" s="40">
        <v>777612039.65999997</v>
      </c>
    </row>
    <row r="156" spans="1:5" ht="86.25" customHeight="1" outlineLevel="1" x14ac:dyDescent="0.25">
      <c r="A156" s="33" t="s">
        <v>70</v>
      </c>
      <c r="B156" s="37" t="s">
        <v>319</v>
      </c>
      <c r="C156" s="38" t="s">
        <v>639</v>
      </c>
      <c r="D156" s="39">
        <v>12580200</v>
      </c>
      <c r="E156" s="40">
        <v>7757700</v>
      </c>
    </row>
    <row r="157" spans="1:5" ht="66" customHeight="1" outlineLevel="1" x14ac:dyDescent="0.25">
      <c r="A157" s="33" t="s">
        <v>70</v>
      </c>
      <c r="B157" s="37" t="s">
        <v>320</v>
      </c>
      <c r="C157" s="38" t="s">
        <v>75</v>
      </c>
      <c r="D157" s="39">
        <v>22120500</v>
      </c>
      <c r="E157" s="40">
        <v>13941022.560000001</v>
      </c>
    </row>
    <row r="158" spans="1:5" ht="45" customHeight="1" outlineLevel="1" x14ac:dyDescent="0.25">
      <c r="A158" s="33" t="s">
        <v>70</v>
      </c>
      <c r="B158" s="37" t="s">
        <v>321</v>
      </c>
      <c r="C158" s="38" t="s">
        <v>76</v>
      </c>
      <c r="D158" s="39">
        <v>2876700</v>
      </c>
      <c r="E158" s="40">
        <v>2821320.13</v>
      </c>
    </row>
    <row r="159" spans="1:5" ht="35.25" customHeight="1" outlineLevel="1" x14ac:dyDescent="0.25">
      <c r="A159" s="33" t="s">
        <v>70</v>
      </c>
      <c r="B159" s="37" t="s">
        <v>322</v>
      </c>
      <c r="C159" s="38" t="s">
        <v>77</v>
      </c>
      <c r="D159" s="39">
        <v>700927700</v>
      </c>
      <c r="E159" s="40">
        <v>0</v>
      </c>
    </row>
    <row r="160" spans="1:5" ht="60.75" customHeight="1" outlineLevel="1" x14ac:dyDescent="0.25">
      <c r="A160" s="33" t="s">
        <v>70</v>
      </c>
      <c r="B160" s="37" t="s">
        <v>323</v>
      </c>
      <c r="C160" s="38" t="s">
        <v>78</v>
      </c>
      <c r="D160" s="39">
        <v>9353200</v>
      </c>
      <c r="E160" s="40">
        <v>8323942.4900000002</v>
      </c>
    </row>
    <row r="161" spans="1:5" ht="74.25" customHeight="1" outlineLevel="1" x14ac:dyDescent="0.25">
      <c r="A161" s="33" t="s">
        <v>70</v>
      </c>
      <c r="B161" s="37" t="s">
        <v>324</v>
      </c>
      <c r="C161" s="38" t="s">
        <v>79</v>
      </c>
      <c r="D161" s="39">
        <v>68474700</v>
      </c>
      <c r="E161" s="40">
        <v>66075144.659999996</v>
      </c>
    </row>
    <row r="162" spans="1:5" ht="51" outlineLevel="1" x14ac:dyDescent="0.25">
      <c r="A162" s="33" t="s">
        <v>70</v>
      </c>
      <c r="B162" s="37" t="s">
        <v>325</v>
      </c>
      <c r="C162" s="38" t="s">
        <v>80</v>
      </c>
      <c r="D162" s="39">
        <v>16600</v>
      </c>
      <c r="E162" s="40">
        <v>16514.759999999998</v>
      </c>
    </row>
    <row r="163" spans="1:5" ht="46.5" customHeight="1" outlineLevel="1" x14ac:dyDescent="0.25">
      <c r="A163" s="33" t="s">
        <v>70</v>
      </c>
      <c r="B163" s="37" t="s">
        <v>326</v>
      </c>
      <c r="C163" s="38" t="s">
        <v>81</v>
      </c>
      <c r="D163" s="39">
        <v>596632900</v>
      </c>
      <c r="E163" s="40">
        <v>379453376.69</v>
      </c>
    </row>
    <row r="164" spans="1:5" ht="76.5" customHeight="1" outlineLevel="1" x14ac:dyDescent="0.25">
      <c r="A164" s="33" t="s">
        <v>70</v>
      </c>
      <c r="B164" s="37" t="s">
        <v>327</v>
      </c>
      <c r="C164" s="38" t="s">
        <v>82</v>
      </c>
      <c r="D164" s="39">
        <v>4398400</v>
      </c>
      <c r="E164" s="40">
        <v>2119967.8199999998</v>
      </c>
    </row>
    <row r="165" spans="1:5" ht="57" customHeight="1" outlineLevel="1" x14ac:dyDescent="0.25">
      <c r="A165" s="33" t="s">
        <v>70</v>
      </c>
      <c r="B165" s="37" t="s">
        <v>328</v>
      </c>
      <c r="C165" s="38" t="s">
        <v>640</v>
      </c>
      <c r="D165" s="39">
        <v>108800</v>
      </c>
      <c r="E165" s="40">
        <v>199928.47</v>
      </c>
    </row>
    <row r="166" spans="1:5" ht="49.5" customHeight="1" outlineLevel="1" x14ac:dyDescent="0.25">
      <c r="A166" s="33" t="s">
        <v>70</v>
      </c>
      <c r="B166" s="37" t="s">
        <v>329</v>
      </c>
      <c r="C166" s="38" t="s">
        <v>83</v>
      </c>
      <c r="D166" s="39">
        <v>500021900</v>
      </c>
      <c r="E166" s="40">
        <v>1012137348.22</v>
      </c>
    </row>
    <row r="167" spans="1:5" ht="100.5" customHeight="1" outlineLevel="1" x14ac:dyDescent="0.25">
      <c r="A167" s="33" t="s">
        <v>70</v>
      </c>
      <c r="B167" s="37" t="s">
        <v>330</v>
      </c>
      <c r="C167" s="38" t="s">
        <v>84</v>
      </c>
      <c r="D167" s="39">
        <v>355731100</v>
      </c>
      <c r="E167" s="40">
        <v>350636693.13</v>
      </c>
    </row>
    <row r="168" spans="1:5" ht="44.25" customHeight="1" outlineLevel="1" x14ac:dyDescent="0.25">
      <c r="A168" s="33" t="s">
        <v>70</v>
      </c>
      <c r="B168" s="37" t="s">
        <v>331</v>
      </c>
      <c r="C168" s="38" t="s">
        <v>641</v>
      </c>
      <c r="D168" s="39">
        <v>1527023100</v>
      </c>
      <c r="E168" s="40">
        <v>722578466.19000006</v>
      </c>
    </row>
    <row r="169" spans="1:5" ht="63" customHeight="1" outlineLevel="1" x14ac:dyDescent="0.25">
      <c r="A169" s="33" t="s">
        <v>70</v>
      </c>
      <c r="B169" s="37" t="s">
        <v>332</v>
      </c>
      <c r="C169" s="38" t="s">
        <v>85</v>
      </c>
      <c r="D169" s="39">
        <v>0</v>
      </c>
      <c r="E169" s="40">
        <v>157813</v>
      </c>
    </row>
    <row r="170" spans="1:5" ht="61.5" customHeight="1" outlineLevel="1" x14ac:dyDescent="0.25">
      <c r="A170" s="33" t="s">
        <v>70</v>
      </c>
      <c r="B170" s="37" t="s">
        <v>333</v>
      </c>
      <c r="C170" s="38" t="s">
        <v>86</v>
      </c>
      <c r="D170" s="39">
        <v>0</v>
      </c>
      <c r="E170" s="40">
        <v>80000</v>
      </c>
    </row>
    <row r="171" spans="1:5" ht="49.5" customHeight="1" outlineLevel="1" x14ac:dyDescent="0.25">
      <c r="A171" s="33" t="s">
        <v>70</v>
      </c>
      <c r="B171" s="37" t="s">
        <v>334</v>
      </c>
      <c r="C171" s="38" t="s">
        <v>87</v>
      </c>
      <c r="D171" s="39">
        <v>0</v>
      </c>
      <c r="E171" s="40">
        <v>172588802.23999998</v>
      </c>
    </row>
    <row r="172" spans="1:5" ht="45" customHeight="1" outlineLevel="1" x14ac:dyDescent="0.25">
      <c r="A172" s="33" t="s">
        <v>70</v>
      </c>
      <c r="B172" s="37" t="s">
        <v>335</v>
      </c>
      <c r="C172" s="38" t="s">
        <v>88</v>
      </c>
      <c r="D172" s="39">
        <v>0</v>
      </c>
      <c r="E172" s="40">
        <v>3465907.86</v>
      </c>
    </row>
    <row r="173" spans="1:5" ht="49.5" customHeight="1" outlineLevel="1" x14ac:dyDescent="0.25">
      <c r="A173" s="33" t="s">
        <v>70</v>
      </c>
      <c r="B173" s="37" t="s">
        <v>336</v>
      </c>
      <c r="C173" s="38" t="s">
        <v>89</v>
      </c>
      <c r="D173" s="39">
        <v>0</v>
      </c>
      <c r="E173" s="40">
        <v>128062.39999999999</v>
      </c>
    </row>
    <row r="174" spans="1:5" ht="45" customHeight="1" outlineLevel="1" x14ac:dyDescent="0.25">
      <c r="A174" s="33" t="s">
        <v>70</v>
      </c>
      <c r="B174" s="37" t="s">
        <v>337</v>
      </c>
      <c r="C174" s="38" t="s">
        <v>90</v>
      </c>
      <c r="D174" s="39">
        <v>0</v>
      </c>
      <c r="E174" s="40">
        <v>227700</v>
      </c>
    </row>
    <row r="175" spans="1:5" ht="60.75" customHeight="1" outlineLevel="1" x14ac:dyDescent="0.25">
      <c r="A175" s="33" t="s">
        <v>70</v>
      </c>
      <c r="B175" s="37" t="s">
        <v>338</v>
      </c>
      <c r="C175" s="38" t="s">
        <v>91</v>
      </c>
      <c r="D175" s="39">
        <v>0</v>
      </c>
      <c r="E175" s="40">
        <v>219535.6</v>
      </c>
    </row>
    <row r="176" spans="1:5" ht="57" customHeight="1" outlineLevel="1" x14ac:dyDescent="0.25">
      <c r="A176" s="33" t="s">
        <v>70</v>
      </c>
      <c r="B176" s="37" t="s">
        <v>339</v>
      </c>
      <c r="C176" s="38" t="s">
        <v>92</v>
      </c>
      <c r="D176" s="39">
        <v>0</v>
      </c>
      <c r="E176" s="40">
        <v>-280687.05</v>
      </c>
    </row>
    <row r="177" spans="1:5" ht="58.5" customHeight="1" outlineLevel="1" x14ac:dyDescent="0.25">
      <c r="A177" s="33" t="s">
        <v>70</v>
      </c>
      <c r="B177" s="37" t="s">
        <v>340</v>
      </c>
      <c r="C177" s="38" t="s">
        <v>93</v>
      </c>
      <c r="D177" s="39">
        <v>0</v>
      </c>
      <c r="E177" s="40">
        <v>-38205.15</v>
      </c>
    </row>
    <row r="178" spans="1:5" ht="73.5" customHeight="1" outlineLevel="1" x14ac:dyDescent="0.25">
      <c r="A178" s="33" t="s">
        <v>70</v>
      </c>
      <c r="B178" s="37" t="s">
        <v>341</v>
      </c>
      <c r="C178" s="38" t="s">
        <v>94</v>
      </c>
      <c r="D178" s="39">
        <v>0</v>
      </c>
      <c r="E178" s="40">
        <v>-27708.760000000002</v>
      </c>
    </row>
    <row r="179" spans="1:5" ht="45.75" customHeight="1" outlineLevel="1" x14ac:dyDescent="0.25">
      <c r="A179" s="33" t="s">
        <v>70</v>
      </c>
      <c r="B179" s="37" t="s">
        <v>342</v>
      </c>
      <c r="C179" s="38" t="s">
        <v>95</v>
      </c>
      <c r="D179" s="39">
        <v>0</v>
      </c>
      <c r="E179" s="40">
        <v>-606315.04</v>
      </c>
    </row>
    <row r="180" spans="1:5" ht="116.25" customHeight="1" outlineLevel="1" x14ac:dyDescent="0.25">
      <c r="A180" s="33" t="s">
        <v>70</v>
      </c>
      <c r="B180" s="37" t="s">
        <v>343</v>
      </c>
      <c r="C180" s="38" t="s">
        <v>676</v>
      </c>
      <c r="D180" s="39">
        <v>0</v>
      </c>
      <c r="E180" s="40">
        <v>-5460.94</v>
      </c>
    </row>
    <row r="181" spans="1:5" ht="72.75" customHeight="1" outlineLevel="1" x14ac:dyDescent="0.25">
      <c r="A181" s="33" t="s">
        <v>70</v>
      </c>
      <c r="B181" s="37" t="s">
        <v>344</v>
      </c>
      <c r="C181" s="38" t="s">
        <v>677</v>
      </c>
      <c r="D181" s="39">
        <v>0</v>
      </c>
      <c r="E181" s="40">
        <v>-154533.85999999999</v>
      </c>
    </row>
    <row r="182" spans="1:5" ht="126" customHeight="1" outlineLevel="1" x14ac:dyDescent="0.25">
      <c r="A182" s="33" t="s">
        <v>70</v>
      </c>
      <c r="B182" s="37" t="s">
        <v>345</v>
      </c>
      <c r="C182" s="38" t="s">
        <v>678</v>
      </c>
      <c r="D182" s="39">
        <v>0</v>
      </c>
      <c r="E182" s="40">
        <v>-122615.85</v>
      </c>
    </row>
    <row r="183" spans="1:5" ht="60.75" customHeight="1" outlineLevel="1" x14ac:dyDescent="0.25">
      <c r="A183" s="33" t="s">
        <v>70</v>
      </c>
      <c r="B183" s="37" t="s">
        <v>346</v>
      </c>
      <c r="C183" s="38" t="s">
        <v>96</v>
      </c>
      <c r="D183" s="39">
        <v>0</v>
      </c>
      <c r="E183" s="40">
        <v>-10268.32</v>
      </c>
    </row>
    <row r="184" spans="1:5" ht="48" customHeight="1" outlineLevel="1" x14ac:dyDescent="0.25">
      <c r="A184" s="33" t="s">
        <v>70</v>
      </c>
      <c r="B184" s="37" t="s">
        <v>347</v>
      </c>
      <c r="C184" s="38" t="s">
        <v>97</v>
      </c>
      <c r="D184" s="39">
        <v>0</v>
      </c>
      <c r="E184" s="40">
        <v>-60508.25</v>
      </c>
    </row>
    <row r="185" spans="1:5" ht="70.5" customHeight="1" outlineLevel="1" x14ac:dyDescent="0.25">
      <c r="A185" s="33" t="s">
        <v>70</v>
      </c>
      <c r="B185" s="37" t="s">
        <v>348</v>
      </c>
      <c r="C185" s="38" t="s">
        <v>98</v>
      </c>
      <c r="D185" s="39">
        <v>0</v>
      </c>
      <c r="E185" s="40">
        <v>-1959599.73</v>
      </c>
    </row>
    <row r="186" spans="1:5" s="19" customFormat="1" ht="15" x14ac:dyDescent="0.25">
      <c r="A186" s="30" t="s">
        <v>99</v>
      </c>
      <c r="B186" s="37"/>
      <c r="C186" s="21" t="s">
        <v>546</v>
      </c>
      <c r="D186" s="32">
        <f>D187+D194</f>
        <v>1232608500</v>
      </c>
      <c r="E186" s="32">
        <f>E187+E194</f>
        <v>1403280649.5599999</v>
      </c>
    </row>
    <row r="187" spans="1:5" s="2" customFormat="1" ht="15" x14ac:dyDescent="0.25">
      <c r="A187" s="54" t="s">
        <v>99</v>
      </c>
      <c r="B187" s="37"/>
      <c r="C187" s="35" t="s">
        <v>520</v>
      </c>
      <c r="D187" s="36">
        <f>SUM(D188:D193)</f>
        <v>7915300</v>
      </c>
      <c r="E187" s="36">
        <f>SUM(E188:E193)</f>
        <v>6347163.9400000004</v>
      </c>
    </row>
    <row r="188" spans="1:5" ht="70.5" customHeight="1" outlineLevel="1" x14ac:dyDescent="0.25">
      <c r="A188" s="33" t="s">
        <v>99</v>
      </c>
      <c r="B188" s="37" t="s">
        <v>349</v>
      </c>
      <c r="C188" s="38" t="s">
        <v>100</v>
      </c>
      <c r="D188" s="39">
        <v>300000</v>
      </c>
      <c r="E188" s="40">
        <v>311400</v>
      </c>
    </row>
    <row r="189" spans="1:5" ht="74.25" customHeight="1" outlineLevel="1" x14ac:dyDescent="0.25">
      <c r="A189" s="33" t="s">
        <v>99</v>
      </c>
      <c r="B189" s="37" t="s">
        <v>350</v>
      </c>
      <c r="C189" s="38" t="s">
        <v>101</v>
      </c>
      <c r="D189" s="39">
        <v>1400000</v>
      </c>
      <c r="E189" s="40">
        <v>1058000</v>
      </c>
    </row>
    <row r="190" spans="1:5" ht="84.75" customHeight="1" outlineLevel="1" x14ac:dyDescent="0.25">
      <c r="A190" s="33" t="s">
        <v>99</v>
      </c>
      <c r="B190" s="37" t="s">
        <v>351</v>
      </c>
      <c r="C190" s="38" t="s">
        <v>102</v>
      </c>
      <c r="D190" s="39">
        <v>115000</v>
      </c>
      <c r="E190" s="40">
        <v>155000</v>
      </c>
    </row>
    <row r="191" spans="1:5" ht="25.5" outlineLevel="1" x14ac:dyDescent="0.25">
      <c r="A191" s="33" t="s">
        <v>99</v>
      </c>
      <c r="B191" s="37" t="s">
        <v>309</v>
      </c>
      <c r="C191" s="38" t="s">
        <v>67</v>
      </c>
      <c r="D191" s="39">
        <v>5900300</v>
      </c>
      <c r="E191" s="40">
        <v>4687263.9400000004</v>
      </c>
    </row>
    <row r="192" spans="1:5" ht="75" customHeight="1" outlineLevel="1" x14ac:dyDescent="0.25">
      <c r="A192" s="33" t="s">
        <v>99</v>
      </c>
      <c r="B192" s="37" t="s">
        <v>261</v>
      </c>
      <c r="C192" s="38" t="s">
        <v>588</v>
      </c>
      <c r="D192" s="39">
        <v>0</v>
      </c>
      <c r="E192" s="40">
        <v>135500</v>
      </c>
    </row>
    <row r="193" spans="1:5" ht="88.5" customHeight="1" outlineLevel="1" x14ac:dyDescent="0.25">
      <c r="A193" s="33" t="s">
        <v>99</v>
      </c>
      <c r="B193" s="37" t="s">
        <v>310</v>
      </c>
      <c r="C193" s="38" t="s">
        <v>68</v>
      </c>
      <c r="D193" s="39">
        <v>200000</v>
      </c>
      <c r="E193" s="40">
        <v>0</v>
      </c>
    </row>
    <row r="194" spans="1:5" ht="15" outlineLevel="1" x14ac:dyDescent="0.25">
      <c r="A194" s="33" t="s">
        <v>99</v>
      </c>
      <c r="B194" s="37"/>
      <c r="C194" s="45" t="s">
        <v>544</v>
      </c>
      <c r="D194" s="39">
        <f>SUM(D195:D215)</f>
        <v>1224693200</v>
      </c>
      <c r="E194" s="39">
        <f>SUM(E195:E215)</f>
        <v>1396933485.6199999</v>
      </c>
    </row>
    <row r="195" spans="1:5" ht="84.75" customHeight="1" outlineLevel="1" x14ac:dyDescent="0.25">
      <c r="A195" s="33" t="s">
        <v>99</v>
      </c>
      <c r="B195" s="37" t="s">
        <v>314</v>
      </c>
      <c r="C195" s="38" t="s">
        <v>636</v>
      </c>
      <c r="D195" s="39">
        <v>8986000</v>
      </c>
      <c r="E195" s="40">
        <v>11055700</v>
      </c>
    </row>
    <row r="196" spans="1:5" ht="84.75" customHeight="1" outlineLevel="1" x14ac:dyDescent="0.25">
      <c r="A196" s="33" t="s">
        <v>99</v>
      </c>
      <c r="B196" s="37" t="s">
        <v>352</v>
      </c>
      <c r="C196" s="38" t="s">
        <v>103</v>
      </c>
      <c r="D196" s="39">
        <v>4105800</v>
      </c>
      <c r="E196" s="40">
        <v>4105800</v>
      </c>
    </row>
    <row r="197" spans="1:5" ht="84.75" customHeight="1" outlineLevel="1" x14ac:dyDescent="0.25">
      <c r="A197" s="33" t="s">
        <v>99</v>
      </c>
      <c r="B197" s="37" t="s">
        <v>353</v>
      </c>
      <c r="C197" s="38" t="s">
        <v>642</v>
      </c>
      <c r="D197" s="39">
        <v>4080600</v>
      </c>
      <c r="E197" s="40">
        <v>3685787.65</v>
      </c>
    </row>
    <row r="198" spans="1:5" ht="84.75" customHeight="1" outlineLevel="1" x14ac:dyDescent="0.25">
      <c r="A198" s="33" t="s">
        <v>99</v>
      </c>
      <c r="B198" s="37" t="s">
        <v>354</v>
      </c>
      <c r="C198" s="50" t="s">
        <v>643</v>
      </c>
      <c r="D198" s="39">
        <v>30451000</v>
      </c>
      <c r="E198" s="40">
        <v>29992098.960000001</v>
      </c>
    </row>
    <row r="199" spans="1:5" ht="84.75" customHeight="1" outlineLevel="1" x14ac:dyDescent="0.25">
      <c r="A199" s="33" t="s">
        <v>99</v>
      </c>
      <c r="B199" s="37" t="s">
        <v>355</v>
      </c>
      <c r="C199" s="50" t="s">
        <v>644</v>
      </c>
      <c r="D199" s="39">
        <v>7346200</v>
      </c>
      <c r="E199" s="40">
        <v>6789714.7999999998</v>
      </c>
    </row>
    <row r="200" spans="1:5" ht="84.75" customHeight="1" outlineLevel="1" x14ac:dyDescent="0.25">
      <c r="A200" s="33" t="s">
        <v>99</v>
      </c>
      <c r="B200" s="37" t="s">
        <v>356</v>
      </c>
      <c r="C200" s="38" t="s">
        <v>104</v>
      </c>
      <c r="D200" s="39">
        <v>214485900</v>
      </c>
      <c r="E200" s="40">
        <v>212341025.74000001</v>
      </c>
    </row>
    <row r="201" spans="1:5" ht="84.75" customHeight="1" outlineLevel="1" x14ac:dyDescent="0.25">
      <c r="A201" s="33" t="s">
        <v>99</v>
      </c>
      <c r="B201" s="37" t="s">
        <v>357</v>
      </c>
      <c r="C201" s="38" t="s">
        <v>105</v>
      </c>
      <c r="D201" s="39">
        <v>302507200</v>
      </c>
      <c r="E201" s="40">
        <v>243860118.56</v>
      </c>
    </row>
    <row r="202" spans="1:5" ht="84.75" customHeight="1" outlineLevel="1" x14ac:dyDescent="0.25">
      <c r="A202" s="33" t="s">
        <v>99</v>
      </c>
      <c r="B202" s="37" t="s">
        <v>358</v>
      </c>
      <c r="C202" s="38" t="s">
        <v>106</v>
      </c>
      <c r="D202" s="39">
        <v>15917900</v>
      </c>
      <c r="E202" s="40">
        <v>15917900</v>
      </c>
    </row>
    <row r="203" spans="1:5" ht="84.75" customHeight="1" outlineLevel="1" x14ac:dyDescent="0.25">
      <c r="A203" s="33" t="s">
        <v>99</v>
      </c>
      <c r="B203" s="37" t="s">
        <v>359</v>
      </c>
      <c r="C203" s="38" t="s">
        <v>107</v>
      </c>
      <c r="D203" s="39">
        <v>0</v>
      </c>
      <c r="E203" s="40">
        <v>8709640.8300000001</v>
      </c>
    </row>
    <row r="204" spans="1:5" ht="79.5" customHeight="1" outlineLevel="1" x14ac:dyDescent="0.25">
      <c r="A204" s="33" t="s">
        <v>99</v>
      </c>
      <c r="B204" s="37" t="s">
        <v>360</v>
      </c>
      <c r="C204" s="38" t="s">
        <v>108</v>
      </c>
      <c r="D204" s="39">
        <v>10650000</v>
      </c>
      <c r="E204" s="40">
        <v>10650000</v>
      </c>
    </row>
    <row r="205" spans="1:5" ht="60" customHeight="1" outlineLevel="1" x14ac:dyDescent="0.25">
      <c r="A205" s="33" t="s">
        <v>99</v>
      </c>
      <c r="B205" s="37" t="s">
        <v>361</v>
      </c>
      <c r="C205" s="38" t="s">
        <v>109</v>
      </c>
      <c r="D205" s="39">
        <v>0</v>
      </c>
      <c r="E205" s="40">
        <v>133104648.16</v>
      </c>
    </row>
    <row r="206" spans="1:5" ht="63" customHeight="1" outlineLevel="1" x14ac:dyDescent="0.25">
      <c r="A206" s="33" t="s">
        <v>99</v>
      </c>
      <c r="B206" s="37" t="s">
        <v>362</v>
      </c>
      <c r="C206" s="38" t="s">
        <v>645</v>
      </c>
      <c r="D206" s="39">
        <v>20456500</v>
      </c>
      <c r="E206" s="40">
        <v>20390240.09</v>
      </c>
    </row>
    <row r="207" spans="1:5" ht="63" customHeight="1" outlineLevel="1" x14ac:dyDescent="0.25">
      <c r="A207" s="33" t="s">
        <v>99</v>
      </c>
      <c r="B207" s="37" t="s">
        <v>363</v>
      </c>
      <c r="C207" s="38" t="s">
        <v>646</v>
      </c>
      <c r="D207" s="39">
        <v>450709600</v>
      </c>
      <c r="E207" s="40">
        <v>450709600</v>
      </c>
    </row>
    <row r="208" spans="1:5" ht="79.5" customHeight="1" outlineLevel="1" x14ac:dyDescent="0.25">
      <c r="A208" s="33" t="s">
        <v>99</v>
      </c>
      <c r="B208" s="37" t="s">
        <v>364</v>
      </c>
      <c r="C208" s="38" t="s">
        <v>110</v>
      </c>
      <c r="D208" s="39">
        <v>13635800</v>
      </c>
      <c r="E208" s="40">
        <v>13351400</v>
      </c>
    </row>
    <row r="209" spans="1:5" ht="79.5" customHeight="1" outlineLevel="1" x14ac:dyDescent="0.25">
      <c r="A209" s="33" t="s">
        <v>99</v>
      </c>
      <c r="B209" s="37" t="s">
        <v>365</v>
      </c>
      <c r="C209" s="38" t="s">
        <v>111</v>
      </c>
      <c r="D209" s="39">
        <v>2667300</v>
      </c>
      <c r="E209" s="40">
        <v>2667300</v>
      </c>
    </row>
    <row r="210" spans="1:5" ht="39.75" customHeight="1" outlineLevel="1" x14ac:dyDescent="0.25">
      <c r="A210" s="33" t="s">
        <v>99</v>
      </c>
      <c r="B210" s="37" t="s">
        <v>322</v>
      </c>
      <c r="C210" s="38" t="s">
        <v>77</v>
      </c>
      <c r="D210" s="39">
        <v>127783900</v>
      </c>
      <c r="E210" s="40">
        <v>0</v>
      </c>
    </row>
    <row r="211" spans="1:5" ht="62.25" customHeight="1" outlineLevel="1" x14ac:dyDescent="0.25">
      <c r="A211" s="33" t="s">
        <v>99</v>
      </c>
      <c r="B211" s="37" t="s">
        <v>366</v>
      </c>
      <c r="C211" s="38" t="s">
        <v>112</v>
      </c>
      <c r="D211" s="39">
        <v>10909500</v>
      </c>
      <c r="E211" s="40">
        <v>7193698.5899999999</v>
      </c>
    </row>
    <row r="212" spans="1:5" ht="79.5" customHeight="1" outlineLevel="1" x14ac:dyDescent="0.25">
      <c r="A212" s="33" t="s">
        <v>99</v>
      </c>
      <c r="B212" s="37" t="s">
        <v>367</v>
      </c>
      <c r="C212" s="38" t="s">
        <v>113</v>
      </c>
      <c r="D212" s="39">
        <v>0</v>
      </c>
      <c r="E212" s="40">
        <v>204107610.13</v>
      </c>
    </row>
    <row r="213" spans="1:5" ht="53.25" customHeight="1" outlineLevel="1" x14ac:dyDescent="0.25">
      <c r="A213" s="33" t="s">
        <v>99</v>
      </c>
      <c r="B213" s="37" t="s">
        <v>335</v>
      </c>
      <c r="C213" s="38" t="s">
        <v>88</v>
      </c>
      <c r="D213" s="39">
        <v>0</v>
      </c>
      <c r="E213" s="40">
        <v>18452.47</v>
      </c>
    </row>
    <row r="214" spans="1:5" ht="51" customHeight="1" outlineLevel="1" x14ac:dyDescent="0.25">
      <c r="A214" s="33" t="s">
        <v>99</v>
      </c>
      <c r="B214" s="37" t="s">
        <v>336</v>
      </c>
      <c r="C214" s="38" t="s">
        <v>89</v>
      </c>
      <c r="D214" s="39">
        <v>0</v>
      </c>
      <c r="E214" s="40">
        <v>127324.43</v>
      </c>
    </row>
    <row r="215" spans="1:5" ht="62.25" customHeight="1" outlineLevel="1" x14ac:dyDescent="0.25">
      <c r="A215" s="33" t="s">
        <v>99</v>
      </c>
      <c r="B215" s="37" t="s">
        <v>338</v>
      </c>
      <c r="C215" s="38" t="s">
        <v>91</v>
      </c>
      <c r="D215" s="39">
        <v>0</v>
      </c>
      <c r="E215" s="40">
        <v>18155425.210000001</v>
      </c>
    </row>
    <row r="216" spans="1:5" s="19" customFormat="1" ht="15" x14ac:dyDescent="0.25">
      <c r="A216" s="30" t="s">
        <v>114</v>
      </c>
      <c r="B216" s="37"/>
      <c r="C216" s="21" t="s">
        <v>547</v>
      </c>
      <c r="D216" s="32">
        <f>D217+D222</f>
        <v>1034279500</v>
      </c>
      <c r="E216" s="32">
        <f>E217+E222</f>
        <v>2203928495.4399996</v>
      </c>
    </row>
    <row r="217" spans="1:5" ht="15" x14ac:dyDescent="0.25">
      <c r="A217" s="30"/>
      <c r="B217" s="37"/>
      <c r="C217" s="35" t="s">
        <v>520</v>
      </c>
      <c r="D217" s="36">
        <f>SUM(D218:D221)</f>
        <v>12000000</v>
      </c>
      <c r="E217" s="36">
        <f>SUM(E218:E221)</f>
        <v>15209660.870000001</v>
      </c>
    </row>
    <row r="218" spans="1:5" ht="42.75" customHeight="1" outlineLevel="1" x14ac:dyDescent="0.25">
      <c r="A218" s="33" t="s">
        <v>114</v>
      </c>
      <c r="B218" s="37" t="s">
        <v>368</v>
      </c>
      <c r="C218" s="38" t="s">
        <v>115</v>
      </c>
      <c r="D218" s="39">
        <v>7500000</v>
      </c>
      <c r="E218" s="40">
        <v>0</v>
      </c>
    </row>
    <row r="219" spans="1:5" ht="42.75" customHeight="1" outlineLevel="1" x14ac:dyDescent="0.25">
      <c r="A219" s="33" t="s">
        <v>114</v>
      </c>
      <c r="B219" s="37" t="s">
        <v>309</v>
      </c>
      <c r="C219" s="38" t="s">
        <v>67</v>
      </c>
      <c r="D219" s="39">
        <v>3000000</v>
      </c>
      <c r="E219" s="40">
        <v>14858967.060000001</v>
      </c>
    </row>
    <row r="220" spans="1:5" ht="94.5" customHeight="1" outlineLevel="1" x14ac:dyDescent="0.25">
      <c r="A220" s="33" t="s">
        <v>114</v>
      </c>
      <c r="B220" s="37" t="s">
        <v>369</v>
      </c>
      <c r="C220" s="38" t="s">
        <v>116</v>
      </c>
      <c r="D220" s="39">
        <v>1500000</v>
      </c>
      <c r="E220" s="40">
        <v>316623.40999999997</v>
      </c>
    </row>
    <row r="221" spans="1:5" ht="171" customHeight="1" outlineLevel="1" x14ac:dyDescent="0.25">
      <c r="A221" s="33" t="s">
        <v>114</v>
      </c>
      <c r="B221" s="37" t="s">
        <v>370</v>
      </c>
      <c r="C221" s="38" t="s">
        <v>117</v>
      </c>
      <c r="D221" s="39">
        <v>0</v>
      </c>
      <c r="E221" s="40">
        <v>34070.400000000001</v>
      </c>
    </row>
    <row r="222" spans="1:5" ht="15" outlineLevel="1" x14ac:dyDescent="0.25">
      <c r="A222" s="33"/>
      <c r="B222" s="37"/>
      <c r="C222" s="45" t="s">
        <v>544</v>
      </c>
      <c r="D222" s="39">
        <f>SUM(D223:D247)</f>
        <v>1022279500</v>
      </c>
      <c r="E222" s="39">
        <f>SUM(E223:E247)</f>
        <v>2188718834.5699997</v>
      </c>
    </row>
    <row r="223" spans="1:5" ht="72" customHeight="1" outlineLevel="1" x14ac:dyDescent="0.25">
      <c r="A223" s="33" t="s">
        <v>114</v>
      </c>
      <c r="B223" s="37" t="s">
        <v>371</v>
      </c>
      <c r="C223" s="38" t="s">
        <v>118</v>
      </c>
      <c r="D223" s="39">
        <v>247436000</v>
      </c>
      <c r="E223" s="40">
        <v>247025484.50999999</v>
      </c>
    </row>
    <row r="224" spans="1:5" ht="87.75" customHeight="1" outlineLevel="1" x14ac:dyDescent="0.25">
      <c r="A224" s="33" t="s">
        <v>114</v>
      </c>
      <c r="B224" s="37" t="s">
        <v>372</v>
      </c>
      <c r="C224" s="38" t="s">
        <v>647</v>
      </c>
      <c r="D224" s="39">
        <v>17750000</v>
      </c>
      <c r="E224" s="40">
        <v>17750000</v>
      </c>
    </row>
    <row r="225" spans="1:5" ht="72" customHeight="1" outlineLevel="1" x14ac:dyDescent="0.25">
      <c r="A225" s="33" t="s">
        <v>114</v>
      </c>
      <c r="B225" s="37" t="s">
        <v>373</v>
      </c>
      <c r="C225" s="38" t="s">
        <v>119</v>
      </c>
      <c r="D225" s="39">
        <v>46886300</v>
      </c>
      <c r="E225" s="40">
        <v>46851875.469999999</v>
      </c>
    </row>
    <row r="226" spans="1:5" ht="43.5" customHeight="1" outlineLevel="1" x14ac:dyDescent="0.25">
      <c r="A226" s="33" t="s">
        <v>114</v>
      </c>
      <c r="B226" s="37" t="s">
        <v>374</v>
      </c>
      <c r="C226" s="38" t="s">
        <v>120</v>
      </c>
      <c r="D226" s="39">
        <v>18345800</v>
      </c>
      <c r="E226" s="40">
        <v>18337844.539999999</v>
      </c>
    </row>
    <row r="227" spans="1:5" ht="51" customHeight="1" outlineLevel="1" x14ac:dyDescent="0.25">
      <c r="A227" s="33" t="s">
        <v>114</v>
      </c>
      <c r="B227" s="37" t="s">
        <v>375</v>
      </c>
      <c r="C227" s="38" t="s">
        <v>121</v>
      </c>
      <c r="D227" s="39">
        <v>11011300</v>
      </c>
      <c r="E227" s="40">
        <v>10951323.58</v>
      </c>
    </row>
    <row r="228" spans="1:5" ht="72" customHeight="1" outlineLevel="1" x14ac:dyDescent="0.25">
      <c r="A228" s="33" t="s">
        <v>114</v>
      </c>
      <c r="B228" s="37" t="s">
        <v>376</v>
      </c>
      <c r="C228" s="38" t="s">
        <v>122</v>
      </c>
      <c r="D228" s="39">
        <v>76717100</v>
      </c>
      <c r="E228" s="40">
        <v>76004955.530000001</v>
      </c>
    </row>
    <row r="229" spans="1:5" ht="51" customHeight="1" outlineLevel="1" x14ac:dyDescent="0.25">
      <c r="A229" s="33" t="s">
        <v>114</v>
      </c>
      <c r="B229" s="37" t="s">
        <v>377</v>
      </c>
      <c r="C229" s="38" t="s">
        <v>648</v>
      </c>
      <c r="D229" s="39">
        <v>63878100</v>
      </c>
      <c r="E229" s="40">
        <v>39325468.810000002</v>
      </c>
    </row>
    <row r="230" spans="1:5" ht="64.5" customHeight="1" outlineLevel="1" x14ac:dyDescent="0.25">
      <c r="A230" s="33" t="s">
        <v>114</v>
      </c>
      <c r="B230" s="37" t="s">
        <v>378</v>
      </c>
      <c r="C230" s="38" t="s">
        <v>123</v>
      </c>
      <c r="D230" s="39">
        <v>72391900</v>
      </c>
      <c r="E230" s="40">
        <v>67111369.969999999</v>
      </c>
    </row>
    <row r="231" spans="1:5" ht="100.5" customHeight="1" outlineLevel="1" x14ac:dyDescent="0.25">
      <c r="A231" s="33" t="s">
        <v>114</v>
      </c>
      <c r="B231" s="37" t="s">
        <v>379</v>
      </c>
      <c r="C231" s="38" t="s">
        <v>649</v>
      </c>
      <c r="D231" s="39">
        <v>126167400</v>
      </c>
      <c r="E231" s="40">
        <v>128242567.20999999</v>
      </c>
    </row>
    <row r="232" spans="1:5" ht="57" customHeight="1" outlineLevel="1" x14ac:dyDescent="0.25">
      <c r="A232" s="33" t="s">
        <v>114</v>
      </c>
      <c r="B232" s="37" t="s">
        <v>380</v>
      </c>
      <c r="C232" s="38" t="s">
        <v>124</v>
      </c>
      <c r="D232" s="39">
        <v>48324700</v>
      </c>
      <c r="E232" s="40">
        <v>48216113.729999997</v>
      </c>
    </row>
    <row r="233" spans="1:5" ht="66.75" customHeight="1" outlineLevel="1" x14ac:dyDescent="0.25">
      <c r="A233" s="33" t="s">
        <v>114</v>
      </c>
      <c r="B233" s="37" t="s">
        <v>381</v>
      </c>
      <c r="C233" s="38" t="s">
        <v>650</v>
      </c>
      <c r="D233" s="39">
        <v>224482400</v>
      </c>
      <c r="E233" s="40">
        <v>224482398</v>
      </c>
    </row>
    <row r="234" spans="1:5" ht="66.75" customHeight="1" outlineLevel="1" x14ac:dyDescent="0.25">
      <c r="A234" s="33" t="s">
        <v>114</v>
      </c>
      <c r="B234" s="37" t="s">
        <v>382</v>
      </c>
      <c r="C234" s="38" t="s">
        <v>125</v>
      </c>
      <c r="D234" s="39">
        <v>60897000</v>
      </c>
      <c r="E234" s="40">
        <v>60892630.5</v>
      </c>
    </row>
    <row r="235" spans="1:5" ht="114" customHeight="1" outlineLevel="1" x14ac:dyDescent="0.25">
      <c r="A235" s="33" t="s">
        <v>114</v>
      </c>
      <c r="B235" s="37" t="s">
        <v>383</v>
      </c>
      <c r="C235" s="38" t="s">
        <v>126</v>
      </c>
      <c r="D235" s="39">
        <v>4169700</v>
      </c>
      <c r="E235" s="40">
        <v>4113733.63</v>
      </c>
    </row>
    <row r="236" spans="1:5" ht="200.25" customHeight="1" outlineLevel="1" x14ac:dyDescent="0.25">
      <c r="A236" s="33" t="s">
        <v>114</v>
      </c>
      <c r="B236" s="37" t="s">
        <v>384</v>
      </c>
      <c r="C236" s="38" t="s">
        <v>651</v>
      </c>
      <c r="D236" s="39">
        <v>3675800</v>
      </c>
      <c r="E236" s="40">
        <v>2666334.7599999998</v>
      </c>
    </row>
    <row r="237" spans="1:5" ht="76.5" customHeight="1" outlineLevel="1" x14ac:dyDescent="0.25">
      <c r="A237" s="33" t="s">
        <v>114</v>
      </c>
      <c r="B237" s="37" t="s">
        <v>385</v>
      </c>
      <c r="C237" s="38" t="s">
        <v>652</v>
      </c>
      <c r="D237" s="39">
        <v>146000</v>
      </c>
      <c r="E237" s="40">
        <v>145784.09</v>
      </c>
    </row>
    <row r="238" spans="1:5" ht="48.75" customHeight="1" outlineLevel="1" x14ac:dyDescent="0.25">
      <c r="A238" s="33" t="s">
        <v>114</v>
      </c>
      <c r="B238" s="37" t="s">
        <v>334</v>
      </c>
      <c r="C238" s="38" t="s">
        <v>87</v>
      </c>
      <c r="D238" s="39">
        <v>0</v>
      </c>
      <c r="E238" s="40">
        <v>1197379578.75</v>
      </c>
    </row>
    <row r="239" spans="1:5" ht="54.75" customHeight="1" outlineLevel="1" x14ac:dyDescent="0.25">
      <c r="A239" s="33" t="s">
        <v>114</v>
      </c>
      <c r="B239" s="37" t="s">
        <v>335</v>
      </c>
      <c r="C239" s="38" t="s">
        <v>88</v>
      </c>
      <c r="D239" s="39">
        <v>0</v>
      </c>
      <c r="E239" s="40">
        <v>3430623.77</v>
      </c>
    </row>
    <row r="240" spans="1:5" ht="54.75" customHeight="1" outlineLevel="1" x14ac:dyDescent="0.25">
      <c r="A240" s="33" t="s">
        <v>114</v>
      </c>
      <c r="B240" s="37" t="s">
        <v>336</v>
      </c>
      <c r="C240" s="38" t="s">
        <v>89</v>
      </c>
      <c r="D240" s="39">
        <v>0</v>
      </c>
      <c r="E240" s="40">
        <v>4794.93</v>
      </c>
    </row>
    <row r="241" spans="1:5" ht="75" customHeight="1" outlineLevel="1" x14ac:dyDescent="0.25">
      <c r="A241" s="33" t="s">
        <v>114</v>
      </c>
      <c r="B241" s="37" t="s">
        <v>386</v>
      </c>
      <c r="C241" s="38" t="s">
        <v>127</v>
      </c>
      <c r="D241" s="39">
        <v>0</v>
      </c>
      <c r="E241" s="40">
        <v>469205.05</v>
      </c>
    </row>
    <row r="242" spans="1:5" ht="83.25" customHeight="1" outlineLevel="1" x14ac:dyDescent="0.25">
      <c r="A242" s="33" t="s">
        <v>114</v>
      </c>
      <c r="B242" s="37" t="s">
        <v>387</v>
      </c>
      <c r="C242" s="38" t="s">
        <v>128</v>
      </c>
      <c r="D242" s="39">
        <v>0</v>
      </c>
      <c r="E242" s="40">
        <v>-0.03</v>
      </c>
    </row>
    <row r="243" spans="1:5" ht="75.75" customHeight="1" outlineLevel="1" x14ac:dyDescent="0.25">
      <c r="A243" s="33" t="s">
        <v>114</v>
      </c>
      <c r="B243" s="37" t="s">
        <v>388</v>
      </c>
      <c r="C243" s="38" t="s">
        <v>129</v>
      </c>
      <c r="D243" s="39">
        <v>0</v>
      </c>
      <c r="E243" s="40">
        <v>-0.02</v>
      </c>
    </row>
    <row r="244" spans="1:5" ht="61.5" customHeight="1" outlineLevel="1" x14ac:dyDescent="0.25">
      <c r="A244" s="33" t="s">
        <v>114</v>
      </c>
      <c r="B244" s="37" t="s">
        <v>389</v>
      </c>
      <c r="C244" s="38" t="s">
        <v>130</v>
      </c>
      <c r="D244" s="39">
        <v>0</v>
      </c>
      <c r="E244" s="40">
        <v>-1416386.38</v>
      </c>
    </row>
    <row r="245" spans="1:5" ht="47.25" customHeight="1" outlineLevel="1" x14ac:dyDescent="0.25">
      <c r="A245" s="33" t="s">
        <v>114</v>
      </c>
      <c r="B245" s="37" t="s">
        <v>390</v>
      </c>
      <c r="C245" s="38" t="s">
        <v>131</v>
      </c>
      <c r="D245" s="39">
        <v>0</v>
      </c>
      <c r="E245" s="40">
        <v>-2572092.17</v>
      </c>
    </row>
    <row r="246" spans="1:5" ht="48.75" customHeight="1" outlineLevel="1" x14ac:dyDescent="0.25">
      <c r="A246" s="33" t="s">
        <v>114</v>
      </c>
      <c r="B246" s="37" t="s">
        <v>391</v>
      </c>
      <c r="C246" s="38" t="s">
        <v>132</v>
      </c>
      <c r="D246" s="39">
        <v>0</v>
      </c>
      <c r="E246" s="40">
        <v>-6150</v>
      </c>
    </row>
    <row r="247" spans="1:5" ht="46.5" customHeight="1" outlineLevel="1" x14ac:dyDescent="0.25">
      <c r="A247" s="33" t="s">
        <v>114</v>
      </c>
      <c r="B247" s="37" t="s">
        <v>392</v>
      </c>
      <c r="C247" s="38" t="s">
        <v>133</v>
      </c>
      <c r="D247" s="39">
        <v>0</v>
      </c>
      <c r="E247" s="40">
        <v>-688623.66</v>
      </c>
    </row>
    <row r="248" spans="1:5" s="19" customFormat="1" ht="35.25" customHeight="1" x14ac:dyDescent="0.25">
      <c r="A248" s="30" t="s">
        <v>134</v>
      </c>
      <c r="B248" s="37"/>
      <c r="C248" s="21" t="s">
        <v>549</v>
      </c>
      <c r="D248" s="32">
        <f>D249+D260</f>
        <v>886263500</v>
      </c>
      <c r="E248" s="32">
        <f>E249+E260</f>
        <v>1161672684.48</v>
      </c>
    </row>
    <row r="249" spans="1:5" ht="15" x14ac:dyDescent="0.25">
      <c r="A249" s="30" t="s">
        <v>134</v>
      </c>
      <c r="B249" s="37"/>
      <c r="C249" s="35" t="s">
        <v>520</v>
      </c>
      <c r="D249" s="36">
        <f>SUM(D250:D259)</f>
        <v>40291500</v>
      </c>
      <c r="E249" s="36">
        <f>SUM(E250:E259)</f>
        <v>38560017.039999999</v>
      </c>
    </row>
    <row r="250" spans="1:5" ht="170.25" customHeight="1" outlineLevel="1" x14ac:dyDescent="0.25">
      <c r="A250" s="33" t="s">
        <v>134</v>
      </c>
      <c r="B250" s="37" t="s">
        <v>393</v>
      </c>
      <c r="C250" s="38" t="s">
        <v>135</v>
      </c>
      <c r="D250" s="39">
        <v>5420000</v>
      </c>
      <c r="E250" s="40">
        <v>5886925</v>
      </c>
    </row>
    <row r="251" spans="1:5" ht="86.25" customHeight="1" outlineLevel="1" x14ac:dyDescent="0.25">
      <c r="A251" s="33" t="s">
        <v>134</v>
      </c>
      <c r="B251" s="37" t="s">
        <v>394</v>
      </c>
      <c r="C251" s="38" t="s">
        <v>653</v>
      </c>
      <c r="D251" s="39">
        <v>883100</v>
      </c>
      <c r="E251" s="40">
        <v>1218450</v>
      </c>
    </row>
    <row r="252" spans="1:5" ht="124.5" customHeight="1" outlineLevel="1" x14ac:dyDescent="0.25">
      <c r="A252" s="33" t="s">
        <v>134</v>
      </c>
      <c r="B252" s="37" t="s">
        <v>395</v>
      </c>
      <c r="C252" s="38" t="s">
        <v>136</v>
      </c>
      <c r="D252" s="39">
        <v>82000</v>
      </c>
      <c r="E252" s="40">
        <v>94129.4</v>
      </c>
    </row>
    <row r="253" spans="1:5" ht="48" customHeight="1" outlineLevel="1" x14ac:dyDescent="0.25">
      <c r="A253" s="33" t="s">
        <v>134</v>
      </c>
      <c r="B253" s="37" t="s">
        <v>368</v>
      </c>
      <c r="C253" s="38" t="s">
        <v>115</v>
      </c>
      <c r="D253" s="39">
        <v>570000</v>
      </c>
      <c r="E253" s="40">
        <v>205467.51999999999</v>
      </c>
    </row>
    <row r="254" spans="1:5" ht="45" customHeight="1" outlineLevel="1" x14ac:dyDescent="0.25">
      <c r="A254" s="33" t="s">
        <v>134</v>
      </c>
      <c r="B254" s="37" t="s">
        <v>396</v>
      </c>
      <c r="C254" s="38" t="s">
        <v>137</v>
      </c>
      <c r="D254" s="39">
        <v>282000</v>
      </c>
      <c r="E254" s="40">
        <v>3840786.7</v>
      </c>
    </row>
    <row r="255" spans="1:5" ht="33.75" customHeight="1" outlineLevel="1" x14ac:dyDescent="0.25">
      <c r="A255" s="33" t="s">
        <v>134</v>
      </c>
      <c r="B255" s="37" t="s">
        <v>309</v>
      </c>
      <c r="C255" s="38" t="s">
        <v>67</v>
      </c>
      <c r="D255" s="39">
        <v>1706000</v>
      </c>
      <c r="E255" s="40">
        <v>2815190.4899999998</v>
      </c>
    </row>
    <row r="256" spans="1:5" ht="45" customHeight="1" outlineLevel="1" x14ac:dyDescent="0.25">
      <c r="A256" s="33" t="s">
        <v>134</v>
      </c>
      <c r="B256" s="37" t="s">
        <v>397</v>
      </c>
      <c r="C256" s="38" t="s">
        <v>138</v>
      </c>
      <c r="D256" s="39">
        <v>1746400</v>
      </c>
      <c r="E256" s="40">
        <v>1138800</v>
      </c>
    </row>
    <row r="257" spans="1:5" ht="84.75" customHeight="1" outlineLevel="1" x14ac:dyDescent="0.25">
      <c r="A257" s="33" t="s">
        <v>134</v>
      </c>
      <c r="B257" s="37" t="s">
        <v>310</v>
      </c>
      <c r="C257" s="38" t="s">
        <v>68</v>
      </c>
      <c r="D257" s="39">
        <v>4680000</v>
      </c>
      <c r="E257" s="40">
        <v>12684907.93</v>
      </c>
    </row>
    <row r="258" spans="1:5" ht="77.25" customHeight="1" outlineLevel="1" x14ac:dyDescent="0.25">
      <c r="A258" s="33" t="s">
        <v>134</v>
      </c>
      <c r="B258" s="37" t="s">
        <v>398</v>
      </c>
      <c r="C258" s="38" t="s">
        <v>139</v>
      </c>
      <c r="D258" s="39">
        <v>24922000</v>
      </c>
      <c r="E258" s="40">
        <v>10676560</v>
      </c>
    </row>
    <row r="259" spans="1:5" ht="33.75" customHeight="1" outlineLevel="1" x14ac:dyDescent="0.25">
      <c r="A259" s="33" t="s">
        <v>134</v>
      </c>
      <c r="B259" s="37" t="s">
        <v>312</v>
      </c>
      <c r="C259" s="38" t="s">
        <v>71</v>
      </c>
      <c r="D259" s="39">
        <v>0</v>
      </c>
      <c r="E259" s="40">
        <v>-1200</v>
      </c>
    </row>
    <row r="260" spans="1:5" ht="15" outlineLevel="1" x14ac:dyDescent="0.25">
      <c r="A260" s="33"/>
      <c r="B260" s="37"/>
      <c r="C260" s="45" t="s">
        <v>548</v>
      </c>
      <c r="D260" s="39">
        <f>SUM(D261:D264)</f>
        <v>845972000</v>
      </c>
      <c r="E260" s="39">
        <f>SUM(E261:E264)</f>
        <v>1123112667.4400001</v>
      </c>
    </row>
    <row r="261" spans="1:5" ht="39" customHeight="1" outlineLevel="1" x14ac:dyDescent="0.25">
      <c r="A261" s="33" t="s">
        <v>134</v>
      </c>
      <c r="B261" s="37" t="s">
        <v>399</v>
      </c>
      <c r="C261" s="38" t="s">
        <v>140</v>
      </c>
      <c r="D261" s="39">
        <v>97972000</v>
      </c>
      <c r="E261" s="40">
        <v>137606229.34</v>
      </c>
    </row>
    <row r="262" spans="1:5" ht="45" customHeight="1" outlineLevel="1" x14ac:dyDescent="0.25">
      <c r="A262" s="33" t="s">
        <v>134</v>
      </c>
      <c r="B262" s="37" t="s">
        <v>400</v>
      </c>
      <c r="C262" s="38" t="s">
        <v>141</v>
      </c>
      <c r="D262" s="39">
        <v>100000000</v>
      </c>
      <c r="E262" s="40">
        <v>350000000</v>
      </c>
    </row>
    <row r="263" spans="1:5" ht="72" customHeight="1" outlineLevel="1" x14ac:dyDescent="0.25">
      <c r="A263" s="33" t="s">
        <v>134</v>
      </c>
      <c r="B263" s="37" t="s">
        <v>401</v>
      </c>
      <c r="C263" s="38" t="s">
        <v>142</v>
      </c>
      <c r="D263" s="39">
        <v>648000000</v>
      </c>
      <c r="E263" s="40">
        <v>519506438.10000002</v>
      </c>
    </row>
    <row r="264" spans="1:5" ht="48" customHeight="1" outlineLevel="1" x14ac:dyDescent="0.25">
      <c r="A264" s="33" t="s">
        <v>134</v>
      </c>
      <c r="B264" s="37" t="s">
        <v>334</v>
      </c>
      <c r="C264" s="38" t="s">
        <v>87</v>
      </c>
      <c r="D264" s="39">
        <v>0</v>
      </c>
      <c r="E264" s="40">
        <v>116000000</v>
      </c>
    </row>
    <row r="265" spans="1:5" s="19" customFormat="1" ht="15" x14ac:dyDescent="0.25">
      <c r="A265" s="30" t="s">
        <v>143</v>
      </c>
      <c r="B265" s="37"/>
      <c r="C265" s="26" t="s">
        <v>550</v>
      </c>
      <c r="D265" s="32">
        <f>D266+D272</f>
        <v>644612940.71000004</v>
      </c>
      <c r="E265" s="32">
        <f>E266+E272</f>
        <v>1781311482.6000001</v>
      </c>
    </row>
    <row r="266" spans="1:5" s="2" customFormat="1" ht="15" x14ac:dyDescent="0.25">
      <c r="A266" s="54" t="s">
        <v>143</v>
      </c>
      <c r="B266" s="37"/>
      <c r="C266" s="35" t="s">
        <v>520</v>
      </c>
      <c r="D266" s="36">
        <f>SUM(D267:D271)</f>
        <v>22494054</v>
      </c>
      <c r="E266" s="36">
        <f>SUM(E267:E271)</f>
        <v>52657898.93</v>
      </c>
    </row>
    <row r="267" spans="1:5" ht="25.5" outlineLevel="1" x14ac:dyDescent="0.25">
      <c r="A267" s="33" t="s">
        <v>143</v>
      </c>
      <c r="B267" s="37" t="s">
        <v>309</v>
      </c>
      <c r="C267" s="38" t="s">
        <v>67</v>
      </c>
      <c r="D267" s="39">
        <v>100000</v>
      </c>
      <c r="E267" s="40">
        <v>13824533.260000002</v>
      </c>
    </row>
    <row r="268" spans="1:5" ht="90" customHeight="1" outlineLevel="1" x14ac:dyDescent="0.25">
      <c r="A268" s="33" t="s">
        <v>143</v>
      </c>
      <c r="B268" s="37" t="s">
        <v>310</v>
      </c>
      <c r="C268" s="38" t="s">
        <v>68</v>
      </c>
      <c r="D268" s="39">
        <v>22394054</v>
      </c>
      <c r="E268" s="40">
        <v>13114358.6</v>
      </c>
    </row>
    <row r="269" spans="1:5" ht="90" customHeight="1" outlineLevel="1" x14ac:dyDescent="0.25">
      <c r="A269" s="33" t="s">
        <v>143</v>
      </c>
      <c r="B269" s="37" t="s">
        <v>369</v>
      </c>
      <c r="C269" s="38" t="s">
        <v>116</v>
      </c>
      <c r="D269" s="39">
        <v>0</v>
      </c>
      <c r="E269" s="40">
        <v>25451997.609999999</v>
      </c>
    </row>
    <row r="270" spans="1:5" ht="90" customHeight="1" outlineLevel="1" x14ac:dyDescent="0.25">
      <c r="A270" s="33" t="s">
        <v>143</v>
      </c>
      <c r="B270" s="37" t="s">
        <v>402</v>
      </c>
      <c r="C270" s="38" t="s">
        <v>144</v>
      </c>
      <c r="D270" s="39">
        <v>0</v>
      </c>
      <c r="E270" s="40">
        <v>18956.46</v>
      </c>
    </row>
    <row r="271" spans="1:5" ht="40.5" customHeight="1" outlineLevel="1" x14ac:dyDescent="0.25">
      <c r="A271" s="33" t="s">
        <v>143</v>
      </c>
      <c r="B271" s="37" t="s">
        <v>312</v>
      </c>
      <c r="C271" s="38" t="s">
        <v>71</v>
      </c>
      <c r="D271" s="39">
        <v>0</v>
      </c>
      <c r="E271" s="40">
        <v>248053</v>
      </c>
    </row>
    <row r="272" spans="1:5" ht="18" customHeight="1" outlineLevel="1" x14ac:dyDescent="0.25">
      <c r="A272" s="33"/>
      <c r="B272" s="37"/>
      <c r="C272" s="45" t="s">
        <v>548</v>
      </c>
      <c r="D272" s="39">
        <f>SUM(D273:D288)</f>
        <v>622118886.71000004</v>
      </c>
      <c r="E272" s="39">
        <f>SUM(E273:E288)</f>
        <v>1728653583.6700001</v>
      </c>
    </row>
    <row r="273" spans="1:5" ht="59.25" customHeight="1" outlineLevel="1" x14ac:dyDescent="0.25">
      <c r="A273" s="33" t="s">
        <v>143</v>
      </c>
      <c r="B273" s="37" t="s">
        <v>359</v>
      </c>
      <c r="C273" s="38" t="s">
        <v>107</v>
      </c>
      <c r="D273" s="39">
        <v>15277600</v>
      </c>
      <c r="E273" s="40">
        <v>0</v>
      </c>
    </row>
    <row r="274" spans="1:5" ht="59.25" customHeight="1" outlineLevel="1" x14ac:dyDescent="0.25">
      <c r="A274" s="33" t="s">
        <v>143</v>
      </c>
      <c r="B274" s="37" t="s">
        <v>403</v>
      </c>
      <c r="C274" s="38" t="s">
        <v>145</v>
      </c>
      <c r="D274" s="39">
        <v>16294100</v>
      </c>
      <c r="E274" s="40">
        <v>16197299.619999999</v>
      </c>
    </row>
    <row r="275" spans="1:5" ht="59.25" customHeight="1" outlineLevel="1" x14ac:dyDescent="0.25">
      <c r="A275" s="33" t="s">
        <v>143</v>
      </c>
      <c r="B275" s="37" t="s">
        <v>404</v>
      </c>
      <c r="C275" s="38" t="s">
        <v>202</v>
      </c>
      <c r="D275" s="39">
        <v>202926700</v>
      </c>
      <c r="E275" s="40">
        <v>0</v>
      </c>
    </row>
    <row r="276" spans="1:5" ht="70.5" customHeight="1" outlineLevel="1" x14ac:dyDescent="0.25">
      <c r="A276" s="33" t="s">
        <v>143</v>
      </c>
      <c r="B276" s="37" t="s">
        <v>405</v>
      </c>
      <c r="C276" s="38" t="s">
        <v>146</v>
      </c>
      <c r="D276" s="39">
        <v>0</v>
      </c>
      <c r="E276" s="40">
        <v>19768741.149999999</v>
      </c>
    </row>
    <row r="277" spans="1:5" ht="70.5" customHeight="1" outlineLevel="1" x14ac:dyDescent="0.25">
      <c r="A277" s="33" t="s">
        <v>143</v>
      </c>
      <c r="B277" s="37" t="s">
        <v>406</v>
      </c>
      <c r="C277" s="38" t="s">
        <v>147</v>
      </c>
      <c r="D277" s="39">
        <v>0</v>
      </c>
      <c r="E277" s="40">
        <v>120000000</v>
      </c>
    </row>
    <row r="278" spans="1:5" ht="70.5" customHeight="1" outlineLevel="1" x14ac:dyDescent="0.25">
      <c r="A278" s="33" t="s">
        <v>143</v>
      </c>
      <c r="B278" s="37" t="s">
        <v>407</v>
      </c>
      <c r="C278" s="38" t="s">
        <v>148</v>
      </c>
      <c r="D278" s="39">
        <v>0</v>
      </c>
      <c r="E278" s="40">
        <v>703455988.95000005</v>
      </c>
    </row>
    <row r="279" spans="1:5" ht="70.5" customHeight="1" outlineLevel="1" x14ac:dyDescent="0.25">
      <c r="A279" s="33" t="s">
        <v>143</v>
      </c>
      <c r="B279" s="37" t="s">
        <v>408</v>
      </c>
      <c r="C279" s="38" t="s">
        <v>149</v>
      </c>
      <c r="D279" s="39">
        <v>3951100</v>
      </c>
      <c r="E279" s="40">
        <v>3951100</v>
      </c>
    </row>
    <row r="280" spans="1:5" ht="70.5" customHeight="1" outlineLevel="1" x14ac:dyDescent="0.25">
      <c r="A280" s="33" t="s">
        <v>143</v>
      </c>
      <c r="B280" s="37" t="s">
        <v>409</v>
      </c>
      <c r="C280" s="38" t="s">
        <v>150</v>
      </c>
      <c r="D280" s="39">
        <v>6394500</v>
      </c>
      <c r="E280" s="40">
        <v>6394500</v>
      </c>
    </row>
    <row r="281" spans="1:5" ht="70.5" customHeight="1" outlineLevel="1" x14ac:dyDescent="0.25">
      <c r="A281" s="33" t="s">
        <v>143</v>
      </c>
      <c r="B281" s="37" t="s">
        <v>410</v>
      </c>
      <c r="C281" s="38" t="s">
        <v>151</v>
      </c>
      <c r="D281" s="39">
        <v>0</v>
      </c>
      <c r="E281" s="40">
        <v>296104759.32999998</v>
      </c>
    </row>
    <row r="282" spans="1:5" ht="120.75" customHeight="1" outlineLevel="1" x14ac:dyDescent="0.25">
      <c r="A282" s="33" t="s">
        <v>143</v>
      </c>
      <c r="B282" s="37" t="s">
        <v>411</v>
      </c>
      <c r="C282" s="38" t="s">
        <v>152</v>
      </c>
      <c r="D282" s="39">
        <v>377274886.70999998</v>
      </c>
      <c r="E282" s="40">
        <v>560546021.21000004</v>
      </c>
    </row>
    <row r="283" spans="1:5" ht="96.75" customHeight="1" outlineLevel="1" x14ac:dyDescent="0.25">
      <c r="A283" s="33" t="s">
        <v>143</v>
      </c>
      <c r="B283" s="37" t="s">
        <v>412</v>
      </c>
      <c r="C283" s="38" t="s">
        <v>153</v>
      </c>
      <c r="D283" s="39">
        <v>0</v>
      </c>
      <c r="E283" s="40">
        <v>2311210.61</v>
      </c>
    </row>
    <row r="284" spans="1:5" ht="96.75" customHeight="1" outlineLevel="1" x14ac:dyDescent="0.25">
      <c r="A284" s="33" t="s">
        <v>143</v>
      </c>
      <c r="B284" s="37" t="s">
        <v>413</v>
      </c>
      <c r="C284" s="38" t="s">
        <v>154</v>
      </c>
      <c r="D284" s="39">
        <v>0</v>
      </c>
      <c r="E284" s="40">
        <v>8900.1500000000015</v>
      </c>
    </row>
    <row r="285" spans="1:5" ht="96.75" customHeight="1" outlineLevel="1" x14ac:dyDescent="0.25">
      <c r="A285" s="33" t="s">
        <v>143</v>
      </c>
      <c r="B285" s="37" t="s">
        <v>338</v>
      </c>
      <c r="C285" s="38" t="s">
        <v>91</v>
      </c>
      <c r="D285" s="39">
        <v>0</v>
      </c>
      <c r="E285" s="40">
        <v>89080.1</v>
      </c>
    </row>
    <row r="286" spans="1:5" ht="96.75" customHeight="1" outlineLevel="1" x14ac:dyDescent="0.25">
      <c r="A286" s="33" t="s">
        <v>143</v>
      </c>
      <c r="B286" s="37" t="s">
        <v>414</v>
      </c>
      <c r="C286" s="38" t="s">
        <v>155</v>
      </c>
      <c r="D286" s="39">
        <v>0</v>
      </c>
      <c r="E286" s="40">
        <v>-174017.33</v>
      </c>
    </row>
    <row r="287" spans="1:5" ht="96.75" customHeight="1" outlineLevel="1" x14ac:dyDescent="0.25">
      <c r="A287" s="33" t="s">
        <v>143</v>
      </c>
      <c r="B287" s="37" t="s">
        <v>415</v>
      </c>
      <c r="C287" s="38" t="s">
        <v>156</v>
      </c>
      <c r="D287" s="39">
        <v>0</v>
      </c>
      <c r="E287" s="40">
        <v>-0.09</v>
      </c>
    </row>
    <row r="288" spans="1:5" ht="59.25" customHeight="1" outlineLevel="1" x14ac:dyDescent="0.25">
      <c r="A288" s="33" t="s">
        <v>143</v>
      </c>
      <c r="B288" s="37" t="s">
        <v>416</v>
      </c>
      <c r="C288" s="38" t="s">
        <v>157</v>
      </c>
      <c r="D288" s="39">
        <v>0</v>
      </c>
      <c r="E288" s="40">
        <v>-0.03</v>
      </c>
    </row>
    <row r="289" spans="1:5" s="19" customFormat="1" ht="15" x14ac:dyDescent="0.25">
      <c r="A289" s="30" t="s">
        <v>158</v>
      </c>
      <c r="B289" s="37"/>
      <c r="C289" s="21" t="s">
        <v>551</v>
      </c>
      <c r="D289" s="32">
        <f>D290+D295</f>
        <v>1788032200</v>
      </c>
      <c r="E289" s="32">
        <f>E290+E295</f>
        <v>3990923655.7199998</v>
      </c>
    </row>
    <row r="290" spans="1:5" s="2" customFormat="1" ht="15" x14ac:dyDescent="0.25">
      <c r="A290" s="54" t="s">
        <v>158</v>
      </c>
      <c r="B290" s="37"/>
      <c r="C290" s="35" t="s">
        <v>520</v>
      </c>
      <c r="D290" s="36">
        <f>SUM(D291:D294)</f>
        <v>2359200</v>
      </c>
      <c r="E290" s="36">
        <f>SUM(E291:E294)</f>
        <v>2284843.4699999997</v>
      </c>
    </row>
    <row r="291" spans="1:5" ht="57.75" customHeight="1" outlineLevel="1" x14ac:dyDescent="0.25">
      <c r="A291" s="33" t="s">
        <v>158</v>
      </c>
      <c r="B291" s="37" t="s">
        <v>417</v>
      </c>
      <c r="C291" s="38" t="s">
        <v>654</v>
      </c>
      <c r="D291" s="39">
        <v>2359200</v>
      </c>
      <c r="E291" s="40">
        <v>2127724.5699999998</v>
      </c>
    </row>
    <row r="292" spans="1:5" ht="57.75" customHeight="1" outlineLevel="1" x14ac:dyDescent="0.25">
      <c r="A292" s="33" t="s">
        <v>158</v>
      </c>
      <c r="B292" s="37" t="s">
        <v>309</v>
      </c>
      <c r="C292" s="38" t="s">
        <v>67</v>
      </c>
      <c r="D292" s="39">
        <v>0</v>
      </c>
      <c r="E292" s="40">
        <v>444.86</v>
      </c>
    </row>
    <row r="293" spans="1:5" ht="127.5" customHeight="1" outlineLevel="1" x14ac:dyDescent="0.25">
      <c r="A293" s="33" t="s">
        <v>158</v>
      </c>
      <c r="B293" s="37" t="s">
        <v>591</v>
      </c>
      <c r="C293" s="38" t="s">
        <v>610</v>
      </c>
      <c r="D293" s="39">
        <v>0</v>
      </c>
      <c r="E293" s="40">
        <v>70000</v>
      </c>
    </row>
    <row r="294" spans="1:5" ht="43.5" customHeight="1" outlineLevel="1" x14ac:dyDescent="0.25">
      <c r="A294" s="33" t="s">
        <v>158</v>
      </c>
      <c r="B294" s="37" t="s">
        <v>312</v>
      </c>
      <c r="C294" s="38" t="s">
        <v>71</v>
      </c>
      <c r="D294" s="39">
        <v>0</v>
      </c>
      <c r="E294" s="40">
        <v>86674.04</v>
      </c>
    </row>
    <row r="295" spans="1:5" ht="15" outlineLevel="1" x14ac:dyDescent="0.25">
      <c r="A295" s="33"/>
      <c r="B295" s="37"/>
      <c r="C295" s="45" t="s">
        <v>548</v>
      </c>
      <c r="D295" s="39">
        <f>SUM(D296:D310)</f>
        <v>1785673000</v>
      </c>
      <c r="E295" s="39">
        <f>SUM(E296:E310)</f>
        <v>3988638812.25</v>
      </c>
    </row>
    <row r="296" spans="1:5" ht="71.25" customHeight="1" outlineLevel="1" x14ac:dyDescent="0.25">
      <c r="A296" s="33" t="s">
        <v>158</v>
      </c>
      <c r="B296" s="37" t="s">
        <v>418</v>
      </c>
      <c r="C296" s="38" t="s">
        <v>159</v>
      </c>
      <c r="D296" s="39">
        <v>14943800</v>
      </c>
      <c r="E296" s="40">
        <v>14943800</v>
      </c>
    </row>
    <row r="297" spans="1:5" ht="71.25" customHeight="1" outlineLevel="1" x14ac:dyDescent="0.25">
      <c r="A297" s="33" t="s">
        <v>158</v>
      </c>
      <c r="B297" s="37" t="s">
        <v>419</v>
      </c>
      <c r="C297" s="38" t="s">
        <v>160</v>
      </c>
      <c r="D297" s="39">
        <v>0</v>
      </c>
      <c r="E297" s="40">
        <v>1456357600</v>
      </c>
    </row>
    <row r="298" spans="1:5" ht="71.25" customHeight="1" outlineLevel="1" x14ac:dyDescent="0.25">
      <c r="A298" s="33" t="s">
        <v>158</v>
      </c>
      <c r="B298" s="37" t="s">
        <v>420</v>
      </c>
      <c r="C298" s="38" t="s">
        <v>161</v>
      </c>
      <c r="D298" s="39">
        <v>1554384000</v>
      </c>
      <c r="E298" s="40">
        <v>1554384000</v>
      </c>
    </row>
    <row r="299" spans="1:5" ht="71.25" customHeight="1" outlineLevel="1" x14ac:dyDescent="0.25">
      <c r="A299" s="33" t="s">
        <v>158</v>
      </c>
      <c r="B299" s="37" t="s">
        <v>421</v>
      </c>
      <c r="C299" s="38" t="s">
        <v>162</v>
      </c>
      <c r="D299" s="39">
        <v>0</v>
      </c>
      <c r="E299" s="40">
        <v>83423500</v>
      </c>
    </row>
    <row r="300" spans="1:5" ht="71.25" customHeight="1" outlineLevel="1" x14ac:dyDescent="0.25">
      <c r="A300" s="33" t="s">
        <v>158</v>
      </c>
      <c r="B300" s="37" t="s">
        <v>422</v>
      </c>
      <c r="C300" s="38" t="s">
        <v>655</v>
      </c>
      <c r="D300" s="39">
        <v>0</v>
      </c>
      <c r="E300" s="40">
        <v>296800000</v>
      </c>
    </row>
    <row r="301" spans="1:5" ht="71.25" customHeight="1" outlineLevel="1" x14ac:dyDescent="0.25">
      <c r="A301" s="33" t="s">
        <v>158</v>
      </c>
      <c r="B301" s="37" t="s">
        <v>423</v>
      </c>
      <c r="C301" s="38" t="s">
        <v>163</v>
      </c>
      <c r="D301" s="39">
        <v>0</v>
      </c>
      <c r="E301" s="40">
        <v>124073000</v>
      </c>
    </row>
    <row r="302" spans="1:5" ht="136.5" customHeight="1" outlineLevel="1" x14ac:dyDescent="0.25">
      <c r="A302" s="33" t="s">
        <v>158</v>
      </c>
      <c r="B302" s="37" t="s">
        <v>424</v>
      </c>
      <c r="C302" s="38" t="s">
        <v>164</v>
      </c>
      <c r="D302" s="39">
        <v>0</v>
      </c>
      <c r="E302" s="40">
        <v>66401800</v>
      </c>
    </row>
    <row r="303" spans="1:5" ht="100.5" customHeight="1" outlineLevel="1" x14ac:dyDescent="0.25">
      <c r="A303" s="33" t="s">
        <v>158</v>
      </c>
      <c r="B303" s="37" t="s">
        <v>425</v>
      </c>
      <c r="C303" s="38" t="s">
        <v>656</v>
      </c>
      <c r="D303" s="39">
        <v>0</v>
      </c>
      <c r="E303" s="40">
        <v>45993181.5</v>
      </c>
    </row>
    <row r="304" spans="1:5" ht="113.25" customHeight="1" outlineLevel="1" x14ac:dyDescent="0.25">
      <c r="A304" s="33" t="s">
        <v>158</v>
      </c>
      <c r="B304" s="37" t="s">
        <v>426</v>
      </c>
      <c r="C304" s="38" t="s">
        <v>165</v>
      </c>
      <c r="D304" s="39">
        <v>0</v>
      </c>
      <c r="E304" s="40">
        <v>18175000</v>
      </c>
    </row>
    <row r="305" spans="1:5" ht="48" customHeight="1" outlineLevel="1" x14ac:dyDescent="0.25">
      <c r="A305" s="33" t="s">
        <v>158</v>
      </c>
      <c r="B305" s="37" t="s">
        <v>427</v>
      </c>
      <c r="C305" s="38" t="s">
        <v>657</v>
      </c>
      <c r="D305" s="39">
        <v>127362700</v>
      </c>
      <c r="E305" s="40">
        <v>234338092.01999998</v>
      </c>
    </row>
    <row r="306" spans="1:5" ht="49.5" customHeight="1" outlineLevel="1" x14ac:dyDescent="0.25">
      <c r="A306" s="33" t="s">
        <v>158</v>
      </c>
      <c r="B306" s="37" t="s">
        <v>428</v>
      </c>
      <c r="C306" s="38" t="s">
        <v>166</v>
      </c>
      <c r="D306" s="39">
        <v>88982500</v>
      </c>
      <c r="E306" s="40">
        <v>87438368.890000001</v>
      </c>
    </row>
    <row r="307" spans="1:5" ht="49.5" customHeight="1" outlineLevel="1" x14ac:dyDescent="0.25">
      <c r="A307" s="33" t="s">
        <v>158</v>
      </c>
      <c r="B307" s="37" t="s">
        <v>429</v>
      </c>
      <c r="C307" s="38" t="s">
        <v>167</v>
      </c>
      <c r="D307" s="39">
        <v>0</v>
      </c>
      <c r="E307" s="40">
        <v>6350222.46</v>
      </c>
    </row>
    <row r="308" spans="1:5" ht="71.25" customHeight="1" outlineLevel="1" x14ac:dyDescent="0.25">
      <c r="A308" s="33" t="s">
        <v>158</v>
      </c>
      <c r="B308" s="37" t="s">
        <v>338</v>
      </c>
      <c r="C308" s="38" t="s">
        <v>91</v>
      </c>
      <c r="D308" s="39">
        <v>0</v>
      </c>
      <c r="E308" s="39">
        <v>367396.66</v>
      </c>
    </row>
    <row r="309" spans="1:5" ht="71.25" customHeight="1" outlineLevel="1" x14ac:dyDescent="0.25">
      <c r="A309" s="33" t="s">
        <v>158</v>
      </c>
      <c r="B309" s="37" t="s">
        <v>430</v>
      </c>
      <c r="C309" s="38" t="s">
        <v>168</v>
      </c>
      <c r="D309" s="39">
        <v>0</v>
      </c>
      <c r="E309" s="39">
        <v>-41734.79</v>
      </c>
    </row>
    <row r="310" spans="1:5" ht="71.25" customHeight="1" outlineLevel="1" x14ac:dyDescent="0.25">
      <c r="A310" s="33" t="s">
        <v>158</v>
      </c>
      <c r="B310" s="37" t="s">
        <v>431</v>
      </c>
      <c r="C310" s="38" t="s">
        <v>169</v>
      </c>
      <c r="D310" s="39">
        <v>0</v>
      </c>
      <c r="E310" s="40">
        <v>-365414.49</v>
      </c>
    </row>
    <row r="311" spans="1:5" s="19" customFormat="1" ht="30.75" customHeight="1" x14ac:dyDescent="0.25">
      <c r="A311" s="30" t="s">
        <v>170</v>
      </c>
      <c r="B311" s="37"/>
      <c r="C311" s="21" t="s">
        <v>552</v>
      </c>
      <c r="D311" s="32">
        <f>D312+D314</f>
        <v>14022000</v>
      </c>
      <c r="E311" s="32">
        <f>E312+E314</f>
        <v>2219.75</v>
      </c>
    </row>
    <row r="312" spans="1:5" ht="15" x14ac:dyDescent="0.25">
      <c r="A312" s="54" t="s">
        <v>170</v>
      </c>
      <c r="B312" s="37"/>
      <c r="C312" s="35" t="s">
        <v>520</v>
      </c>
      <c r="D312" s="36">
        <v>0</v>
      </c>
      <c r="E312" s="46">
        <v>2219.75</v>
      </c>
    </row>
    <row r="313" spans="1:5" ht="82.5" customHeight="1" outlineLevel="1" x14ac:dyDescent="0.25">
      <c r="A313" s="33" t="s">
        <v>170</v>
      </c>
      <c r="B313" s="37" t="s">
        <v>310</v>
      </c>
      <c r="C313" s="38" t="s">
        <v>68</v>
      </c>
      <c r="D313" s="39">
        <v>0</v>
      </c>
      <c r="E313" s="40">
        <v>2219.75</v>
      </c>
    </row>
    <row r="314" spans="1:5" ht="15" outlineLevel="1" x14ac:dyDescent="0.25">
      <c r="A314" s="33"/>
      <c r="B314" s="37"/>
      <c r="C314" s="45" t="s">
        <v>548</v>
      </c>
      <c r="D314" s="39">
        <v>14022000</v>
      </c>
      <c r="E314" s="40">
        <v>0</v>
      </c>
    </row>
    <row r="315" spans="1:5" ht="44.25" customHeight="1" outlineLevel="1" x14ac:dyDescent="0.25">
      <c r="A315" s="33" t="s">
        <v>170</v>
      </c>
      <c r="B315" s="37" t="s">
        <v>432</v>
      </c>
      <c r="C315" s="38" t="s">
        <v>171</v>
      </c>
      <c r="D315" s="39">
        <v>14022000</v>
      </c>
      <c r="E315" s="40">
        <v>0</v>
      </c>
    </row>
    <row r="316" spans="1:5" s="19" customFormat="1" ht="30" customHeight="1" x14ac:dyDescent="0.25">
      <c r="A316" s="30" t="s">
        <v>172</v>
      </c>
      <c r="B316" s="37"/>
      <c r="C316" s="53" t="s">
        <v>553</v>
      </c>
      <c r="D316" s="32">
        <v>31089410</v>
      </c>
      <c r="E316" s="42">
        <f>E317</f>
        <v>45789492.500000007</v>
      </c>
    </row>
    <row r="317" spans="1:5" s="2" customFormat="1" ht="24.75" customHeight="1" x14ac:dyDescent="0.25">
      <c r="A317" s="54" t="s">
        <v>172</v>
      </c>
      <c r="B317" s="37"/>
      <c r="C317" s="35" t="s">
        <v>520</v>
      </c>
      <c r="D317" s="36">
        <f>SUM(D318:D334)</f>
        <v>31089410</v>
      </c>
      <c r="E317" s="36">
        <f>SUM(E318:E334)</f>
        <v>45789492.500000007</v>
      </c>
    </row>
    <row r="318" spans="1:5" ht="68.25" customHeight="1" outlineLevel="1" x14ac:dyDescent="0.25">
      <c r="A318" s="33" t="s">
        <v>172</v>
      </c>
      <c r="B318" s="37" t="s">
        <v>433</v>
      </c>
      <c r="C318" s="38" t="s">
        <v>173</v>
      </c>
      <c r="D318" s="39">
        <v>7244400</v>
      </c>
      <c r="E318" s="40">
        <v>15643209.539999999</v>
      </c>
    </row>
    <row r="319" spans="1:5" ht="80.25" customHeight="1" outlineLevel="1" x14ac:dyDescent="0.25">
      <c r="A319" s="33" t="s">
        <v>172</v>
      </c>
      <c r="B319" s="37" t="s">
        <v>434</v>
      </c>
      <c r="C319" s="38" t="s">
        <v>174</v>
      </c>
      <c r="D319" s="39">
        <v>6620070</v>
      </c>
      <c r="E319" s="40">
        <v>4486397</v>
      </c>
    </row>
    <row r="320" spans="1:5" ht="80.25" customHeight="1" outlineLevel="1" x14ac:dyDescent="0.25">
      <c r="A320" s="33" t="s">
        <v>172</v>
      </c>
      <c r="B320" s="37" t="s">
        <v>435</v>
      </c>
      <c r="C320" s="38" t="s">
        <v>175</v>
      </c>
      <c r="D320" s="39">
        <v>214400</v>
      </c>
      <c r="E320" s="40">
        <v>243431.09</v>
      </c>
    </row>
    <row r="321" spans="1:5" ht="68.25" customHeight="1" outlineLevel="1" x14ac:dyDescent="0.25">
      <c r="A321" s="33" t="s">
        <v>172</v>
      </c>
      <c r="B321" s="37" t="s">
        <v>436</v>
      </c>
      <c r="C321" s="38" t="s">
        <v>658</v>
      </c>
      <c r="D321" s="39">
        <v>654000</v>
      </c>
      <c r="E321" s="40">
        <v>324672.56</v>
      </c>
    </row>
    <row r="322" spans="1:5" ht="99" customHeight="1" outlineLevel="1" x14ac:dyDescent="0.25">
      <c r="A322" s="33" t="s">
        <v>172</v>
      </c>
      <c r="B322" s="37" t="s">
        <v>437</v>
      </c>
      <c r="C322" s="38" t="s">
        <v>176</v>
      </c>
      <c r="D322" s="39">
        <v>0</v>
      </c>
      <c r="E322" s="40">
        <v>548.41</v>
      </c>
    </row>
    <row r="323" spans="1:5" ht="56.25" customHeight="1" outlineLevel="1" x14ac:dyDescent="0.25">
      <c r="A323" s="33" t="s">
        <v>172</v>
      </c>
      <c r="B323" s="37" t="s">
        <v>438</v>
      </c>
      <c r="C323" s="38" t="s">
        <v>177</v>
      </c>
      <c r="D323" s="39">
        <v>319560</v>
      </c>
      <c r="E323" s="40">
        <v>372195.59</v>
      </c>
    </row>
    <row r="324" spans="1:5" ht="86.25" customHeight="1" outlineLevel="1" x14ac:dyDescent="0.25">
      <c r="A324" s="33" t="s">
        <v>172</v>
      </c>
      <c r="B324" s="37" t="s">
        <v>439</v>
      </c>
      <c r="C324" s="38" t="s">
        <v>178</v>
      </c>
      <c r="D324" s="39">
        <v>0</v>
      </c>
      <c r="E324" s="40">
        <v>1011679.28</v>
      </c>
    </row>
    <row r="325" spans="1:5" ht="52.5" customHeight="1" outlineLevel="1" x14ac:dyDescent="0.25">
      <c r="A325" s="33" t="s">
        <v>172</v>
      </c>
      <c r="B325" s="37" t="s">
        <v>368</v>
      </c>
      <c r="C325" s="38" t="s">
        <v>115</v>
      </c>
      <c r="D325" s="39">
        <v>0</v>
      </c>
      <c r="E325" s="40">
        <v>12530495.510000002</v>
      </c>
    </row>
    <row r="326" spans="1:5" ht="48.75" customHeight="1" outlineLevel="1" x14ac:dyDescent="0.25">
      <c r="A326" s="33" t="s">
        <v>172</v>
      </c>
      <c r="B326" s="37" t="s">
        <v>309</v>
      </c>
      <c r="C326" s="38" t="s">
        <v>67</v>
      </c>
      <c r="D326" s="39">
        <v>0</v>
      </c>
      <c r="E326" s="40">
        <v>4335056</v>
      </c>
    </row>
    <row r="327" spans="1:5" ht="108" customHeight="1" outlineLevel="1" x14ac:dyDescent="0.25">
      <c r="A327" s="33" t="s">
        <v>172</v>
      </c>
      <c r="B327" s="37" t="s">
        <v>440</v>
      </c>
      <c r="C327" s="38" t="s">
        <v>659</v>
      </c>
      <c r="D327" s="39">
        <v>0</v>
      </c>
      <c r="E327" s="40">
        <v>107600</v>
      </c>
    </row>
    <row r="328" spans="1:5" ht="108" customHeight="1" outlineLevel="1" x14ac:dyDescent="0.25">
      <c r="A328" s="33" t="s">
        <v>172</v>
      </c>
      <c r="B328" s="37" t="s">
        <v>441</v>
      </c>
      <c r="C328" s="38" t="s">
        <v>228</v>
      </c>
      <c r="D328" s="39">
        <v>49830</v>
      </c>
      <c r="E328" s="40">
        <v>20515</v>
      </c>
    </row>
    <row r="329" spans="1:5" ht="108" customHeight="1" outlineLevel="1" x14ac:dyDescent="0.25">
      <c r="A329" s="33" t="s">
        <v>172</v>
      </c>
      <c r="B329" s="37" t="s">
        <v>442</v>
      </c>
      <c r="C329" s="38" t="s">
        <v>179</v>
      </c>
      <c r="D329" s="39">
        <v>8620000</v>
      </c>
      <c r="E329" s="40">
        <v>1419848.93</v>
      </c>
    </row>
    <row r="330" spans="1:5" ht="71.25" customHeight="1" outlineLevel="1" x14ac:dyDescent="0.25">
      <c r="A330" s="33" t="s">
        <v>172</v>
      </c>
      <c r="B330" s="37" t="s">
        <v>443</v>
      </c>
      <c r="C330" s="38" t="s">
        <v>180</v>
      </c>
      <c r="D330" s="39">
        <v>0</v>
      </c>
      <c r="E330" s="40">
        <v>2102600</v>
      </c>
    </row>
    <row r="331" spans="1:5" ht="63" customHeight="1" outlineLevel="1" x14ac:dyDescent="0.25">
      <c r="A331" s="33" t="s">
        <v>172</v>
      </c>
      <c r="B331" s="37" t="s">
        <v>444</v>
      </c>
      <c r="C331" s="38" t="s">
        <v>181</v>
      </c>
      <c r="D331" s="39">
        <v>7367150</v>
      </c>
      <c r="E331" s="40">
        <v>2717101.6</v>
      </c>
    </row>
    <row r="332" spans="1:5" s="7" customFormat="1" ht="93.75" customHeight="1" outlineLevel="1" x14ac:dyDescent="0.25">
      <c r="A332" s="48" t="s">
        <v>172</v>
      </c>
      <c r="B332" s="49" t="s">
        <v>310</v>
      </c>
      <c r="C332" s="50" t="s">
        <v>68</v>
      </c>
      <c r="D332" s="51">
        <v>0</v>
      </c>
      <c r="E332" s="52">
        <v>46370.95</v>
      </c>
    </row>
    <row r="333" spans="1:5" ht="80.25" customHeight="1" outlineLevel="1" x14ac:dyDescent="0.25">
      <c r="A333" s="33" t="s">
        <v>172</v>
      </c>
      <c r="B333" s="37" t="s">
        <v>369</v>
      </c>
      <c r="C333" s="38" t="s">
        <v>116</v>
      </c>
      <c r="D333" s="39">
        <v>0</v>
      </c>
      <c r="E333" s="40">
        <v>344274.37</v>
      </c>
    </row>
    <row r="334" spans="1:5" ht="77.25" customHeight="1" outlineLevel="1" x14ac:dyDescent="0.25">
      <c r="A334" s="33" t="s">
        <v>172</v>
      </c>
      <c r="B334" s="37" t="s">
        <v>259</v>
      </c>
      <c r="C334" s="45" t="s">
        <v>9</v>
      </c>
      <c r="D334" s="39">
        <v>0</v>
      </c>
      <c r="E334" s="40">
        <v>83496.67</v>
      </c>
    </row>
    <row r="335" spans="1:5" s="19" customFormat="1" ht="33.75" customHeight="1" x14ac:dyDescent="0.25">
      <c r="A335" s="30" t="s">
        <v>182</v>
      </c>
      <c r="B335" s="37"/>
      <c r="C335" s="53" t="s">
        <v>554</v>
      </c>
      <c r="D335" s="32">
        <f>D336+D361</f>
        <v>376259730</v>
      </c>
      <c r="E335" s="32">
        <f>E336+E361</f>
        <v>385709102.45999998</v>
      </c>
    </row>
    <row r="336" spans="1:5" s="2" customFormat="1" ht="15" x14ac:dyDescent="0.25">
      <c r="A336" s="54" t="s">
        <v>182</v>
      </c>
      <c r="B336" s="37"/>
      <c r="C336" s="35" t="s">
        <v>520</v>
      </c>
      <c r="D336" s="36">
        <f>SUM(D337:D360)</f>
        <v>28442130</v>
      </c>
      <c r="E336" s="36">
        <f>SUM(E337:E360)</f>
        <v>40571434.299999997</v>
      </c>
    </row>
    <row r="337" spans="1:5" ht="75" customHeight="1" outlineLevel="1" x14ac:dyDescent="0.25">
      <c r="A337" s="33" t="s">
        <v>182</v>
      </c>
      <c r="B337" s="37" t="s">
        <v>349</v>
      </c>
      <c r="C337" s="38" t="s">
        <v>100</v>
      </c>
      <c r="D337" s="39">
        <v>135000</v>
      </c>
      <c r="E337" s="40">
        <v>243250</v>
      </c>
    </row>
    <row r="338" spans="1:5" ht="78.75" customHeight="1" outlineLevel="1" x14ac:dyDescent="0.25">
      <c r="A338" s="33" t="s">
        <v>182</v>
      </c>
      <c r="B338" s="37" t="s">
        <v>592</v>
      </c>
      <c r="C338" s="38" t="s">
        <v>660</v>
      </c>
      <c r="D338" s="39">
        <v>0</v>
      </c>
      <c r="E338" s="40">
        <v>-7000</v>
      </c>
    </row>
    <row r="339" spans="1:5" ht="135.75" customHeight="1" outlineLevel="1" x14ac:dyDescent="0.25">
      <c r="A339" s="33" t="s">
        <v>182</v>
      </c>
      <c r="B339" s="37" t="s">
        <v>445</v>
      </c>
      <c r="C339" s="38" t="s">
        <v>183</v>
      </c>
      <c r="D339" s="39">
        <v>0</v>
      </c>
      <c r="E339" s="40">
        <v>31.27</v>
      </c>
    </row>
    <row r="340" spans="1:5" ht="65.25" customHeight="1" outlineLevel="1" x14ac:dyDescent="0.25">
      <c r="A340" s="33" t="s">
        <v>182</v>
      </c>
      <c r="B340" s="37" t="s">
        <v>446</v>
      </c>
      <c r="C340" s="38" t="s">
        <v>184</v>
      </c>
      <c r="D340" s="39">
        <v>4620640</v>
      </c>
      <c r="E340" s="40">
        <v>647717.4</v>
      </c>
    </row>
    <row r="341" spans="1:5" ht="113.25" customHeight="1" outlineLevel="1" x14ac:dyDescent="0.25">
      <c r="A341" s="33" t="s">
        <v>182</v>
      </c>
      <c r="B341" s="37" t="s">
        <v>447</v>
      </c>
      <c r="C341" s="38" t="s">
        <v>661</v>
      </c>
      <c r="D341" s="39">
        <v>60000</v>
      </c>
      <c r="E341" s="40">
        <v>225000</v>
      </c>
    </row>
    <row r="342" spans="1:5" ht="32.25" customHeight="1" outlineLevel="1" x14ac:dyDescent="0.25">
      <c r="A342" s="33" t="s">
        <v>182</v>
      </c>
      <c r="B342" s="37" t="s">
        <v>448</v>
      </c>
      <c r="C342" s="38" t="s">
        <v>185</v>
      </c>
      <c r="D342" s="39">
        <v>16980</v>
      </c>
      <c r="E342" s="40">
        <v>0</v>
      </c>
    </row>
    <row r="343" spans="1:5" ht="49.5" customHeight="1" outlineLevel="1" x14ac:dyDescent="0.25">
      <c r="A343" s="33" t="s">
        <v>182</v>
      </c>
      <c r="B343" s="37" t="s">
        <v>449</v>
      </c>
      <c r="C343" s="38" t="s">
        <v>662</v>
      </c>
      <c r="D343" s="39">
        <v>2447780</v>
      </c>
      <c r="E343" s="40">
        <v>1907997.49</v>
      </c>
    </row>
    <row r="344" spans="1:5" ht="48.75" customHeight="1" outlineLevel="1" x14ac:dyDescent="0.25">
      <c r="A344" s="33" t="s">
        <v>182</v>
      </c>
      <c r="B344" s="37" t="s">
        <v>450</v>
      </c>
      <c r="C344" s="38" t="s">
        <v>663</v>
      </c>
      <c r="D344" s="39">
        <v>16978100</v>
      </c>
      <c r="E344" s="40">
        <v>25109358.079999998</v>
      </c>
    </row>
    <row r="345" spans="1:5" ht="52.5" customHeight="1" outlineLevel="1" x14ac:dyDescent="0.25">
      <c r="A345" s="33" t="s">
        <v>182</v>
      </c>
      <c r="B345" s="37" t="s">
        <v>451</v>
      </c>
      <c r="C345" s="38" t="s">
        <v>664</v>
      </c>
      <c r="D345" s="39">
        <v>267620</v>
      </c>
      <c r="E345" s="40">
        <v>158471.74</v>
      </c>
    </row>
    <row r="346" spans="1:5" ht="94.5" customHeight="1" outlineLevel="1" x14ac:dyDescent="0.25">
      <c r="A346" s="33" t="s">
        <v>182</v>
      </c>
      <c r="B346" s="37" t="s">
        <v>452</v>
      </c>
      <c r="C346" s="38" t="s">
        <v>665</v>
      </c>
      <c r="D346" s="39">
        <v>61600</v>
      </c>
      <c r="E346" s="40">
        <v>144400</v>
      </c>
    </row>
    <row r="347" spans="1:5" ht="38.25" outlineLevel="1" x14ac:dyDescent="0.25">
      <c r="A347" s="33" t="s">
        <v>182</v>
      </c>
      <c r="B347" s="37" t="s">
        <v>396</v>
      </c>
      <c r="C347" s="38" t="s">
        <v>137</v>
      </c>
      <c r="D347" s="39">
        <v>25120</v>
      </c>
      <c r="E347" s="40">
        <v>300</v>
      </c>
    </row>
    <row r="348" spans="1:5" ht="25.5" outlineLevel="1" x14ac:dyDescent="0.25">
      <c r="A348" s="33" t="s">
        <v>182</v>
      </c>
      <c r="B348" s="37" t="s">
        <v>309</v>
      </c>
      <c r="C348" s="38" t="s">
        <v>67</v>
      </c>
      <c r="D348" s="39">
        <v>588550</v>
      </c>
      <c r="E348" s="40">
        <v>364960.47000000003</v>
      </c>
    </row>
    <row r="349" spans="1:5" ht="105.75" customHeight="1" outlineLevel="1" x14ac:dyDescent="0.25">
      <c r="A349" s="33" t="s">
        <v>182</v>
      </c>
      <c r="B349" s="37" t="s">
        <v>453</v>
      </c>
      <c r="C349" s="38" t="s">
        <v>672</v>
      </c>
      <c r="D349" s="39">
        <v>72450</v>
      </c>
      <c r="E349" s="40">
        <v>72447</v>
      </c>
    </row>
    <row r="350" spans="1:5" ht="105.75" customHeight="1" outlineLevel="1" x14ac:dyDescent="0.25">
      <c r="A350" s="33" t="s">
        <v>182</v>
      </c>
      <c r="B350" s="37" t="s">
        <v>454</v>
      </c>
      <c r="C350" s="38" t="s">
        <v>611</v>
      </c>
      <c r="D350" s="39">
        <v>32890</v>
      </c>
      <c r="E350" s="55">
        <v>1957536.15</v>
      </c>
    </row>
    <row r="351" spans="1:5" ht="105.75" customHeight="1" outlineLevel="1" x14ac:dyDescent="0.25">
      <c r="A351" s="33" t="s">
        <v>182</v>
      </c>
      <c r="B351" s="37" t="s">
        <v>455</v>
      </c>
      <c r="C351" s="38" t="s">
        <v>612</v>
      </c>
      <c r="D351" s="39">
        <v>1700400</v>
      </c>
      <c r="E351" s="40">
        <v>2405282.0700000003</v>
      </c>
    </row>
    <row r="352" spans="1:5" ht="105.75" customHeight="1" outlineLevel="1" x14ac:dyDescent="0.25">
      <c r="A352" s="33" t="s">
        <v>182</v>
      </c>
      <c r="B352" s="37" t="s">
        <v>456</v>
      </c>
      <c r="C352" s="38" t="s">
        <v>600</v>
      </c>
      <c r="D352" s="39">
        <v>55000</v>
      </c>
      <c r="E352" s="40">
        <v>50822.1</v>
      </c>
    </row>
    <row r="353" spans="1:5" ht="107.25" customHeight="1" outlineLevel="1" x14ac:dyDescent="0.25">
      <c r="A353" s="33" t="s">
        <v>182</v>
      </c>
      <c r="B353" s="37" t="s">
        <v>457</v>
      </c>
      <c r="C353" s="38" t="s">
        <v>613</v>
      </c>
      <c r="D353" s="39">
        <v>300000</v>
      </c>
      <c r="E353" s="40">
        <v>3000</v>
      </c>
    </row>
    <row r="354" spans="1:5" ht="162.75" customHeight="1" outlineLevel="1" x14ac:dyDescent="0.25">
      <c r="A354" s="33" t="s">
        <v>182</v>
      </c>
      <c r="B354" s="37" t="s">
        <v>458</v>
      </c>
      <c r="C354" s="38" t="s">
        <v>605</v>
      </c>
      <c r="D354" s="39">
        <v>0</v>
      </c>
      <c r="E354" s="40">
        <v>150000</v>
      </c>
    </row>
    <row r="355" spans="1:5" ht="107.25" customHeight="1" outlineLevel="1" x14ac:dyDescent="0.25">
      <c r="A355" s="33" t="s">
        <v>182</v>
      </c>
      <c r="B355" s="37" t="s">
        <v>310</v>
      </c>
      <c r="C355" s="38" t="s">
        <v>68</v>
      </c>
      <c r="D355" s="39">
        <v>0</v>
      </c>
      <c r="E355" s="40">
        <v>158423.13</v>
      </c>
    </row>
    <row r="356" spans="1:5" ht="107.25" customHeight="1" outlineLevel="1" x14ac:dyDescent="0.25">
      <c r="A356" s="33" t="s">
        <v>182</v>
      </c>
      <c r="B356" s="37" t="s">
        <v>459</v>
      </c>
      <c r="C356" s="38" t="s">
        <v>186</v>
      </c>
      <c r="D356" s="39">
        <v>180000</v>
      </c>
      <c r="E356" s="40">
        <v>756621.54</v>
      </c>
    </row>
    <row r="357" spans="1:5" ht="84" customHeight="1" outlineLevel="1" x14ac:dyDescent="0.25">
      <c r="A357" s="33" t="s">
        <v>182</v>
      </c>
      <c r="B357" s="37" t="s">
        <v>460</v>
      </c>
      <c r="C357" s="38" t="s">
        <v>187</v>
      </c>
      <c r="D357" s="39">
        <v>900000</v>
      </c>
      <c r="E357" s="40">
        <v>5714636.2599999998</v>
      </c>
    </row>
    <row r="358" spans="1:5" ht="63.75" outlineLevel="1" x14ac:dyDescent="0.25">
      <c r="A358" s="33" t="s">
        <v>182</v>
      </c>
      <c r="B358" s="37" t="s">
        <v>369</v>
      </c>
      <c r="C358" s="38" t="s">
        <v>116</v>
      </c>
      <c r="D358" s="39">
        <v>0</v>
      </c>
      <c r="E358" s="40">
        <v>455000</v>
      </c>
    </row>
    <row r="359" spans="1:5" ht="153" customHeight="1" outlineLevel="1" x14ac:dyDescent="0.25">
      <c r="A359" s="33" t="s">
        <v>182</v>
      </c>
      <c r="B359" s="37" t="s">
        <v>370</v>
      </c>
      <c r="C359" s="38" t="s">
        <v>117</v>
      </c>
      <c r="D359" s="39">
        <v>0</v>
      </c>
      <c r="E359" s="40">
        <v>53176.959999999999</v>
      </c>
    </row>
    <row r="360" spans="1:5" ht="63.75" outlineLevel="1" x14ac:dyDescent="0.25">
      <c r="A360" s="33" t="s">
        <v>182</v>
      </c>
      <c r="B360" s="37" t="s">
        <v>259</v>
      </c>
      <c r="C360" s="45" t="s">
        <v>9</v>
      </c>
      <c r="D360" s="39">
        <v>0</v>
      </c>
      <c r="E360" s="40">
        <v>2.64</v>
      </c>
    </row>
    <row r="361" spans="1:5" ht="15" outlineLevel="1" x14ac:dyDescent="0.25">
      <c r="A361" s="33"/>
      <c r="B361" s="37"/>
      <c r="C361" s="45" t="s">
        <v>548</v>
      </c>
      <c r="D361" s="39">
        <f>SUM(D362:D370)</f>
        <v>347817600</v>
      </c>
      <c r="E361" s="39">
        <f>SUM(E362:E370)</f>
        <v>345137668.15999997</v>
      </c>
    </row>
    <row r="362" spans="1:5" ht="51" outlineLevel="1" x14ac:dyDescent="0.25">
      <c r="A362" s="33" t="s">
        <v>182</v>
      </c>
      <c r="B362" s="37" t="s">
        <v>461</v>
      </c>
      <c r="C362" s="38" t="s">
        <v>188</v>
      </c>
      <c r="D362" s="39">
        <v>107285100</v>
      </c>
      <c r="E362" s="40">
        <v>107285100</v>
      </c>
    </row>
    <row r="363" spans="1:5" ht="38.25" outlineLevel="1" x14ac:dyDescent="0.25">
      <c r="A363" s="33" t="s">
        <v>182</v>
      </c>
      <c r="B363" s="37" t="s">
        <v>462</v>
      </c>
      <c r="C363" s="38" t="s">
        <v>189</v>
      </c>
      <c r="D363" s="39">
        <v>12632300</v>
      </c>
      <c r="E363" s="40">
        <v>3026130.68</v>
      </c>
    </row>
    <row r="364" spans="1:5" ht="38.25" outlineLevel="1" x14ac:dyDescent="0.25">
      <c r="A364" s="33" t="s">
        <v>182</v>
      </c>
      <c r="B364" s="37" t="s">
        <v>463</v>
      </c>
      <c r="C364" s="38" t="s">
        <v>190</v>
      </c>
      <c r="D364" s="39">
        <v>197955500</v>
      </c>
      <c r="E364" s="40">
        <v>203735897.21000001</v>
      </c>
    </row>
    <row r="365" spans="1:5" ht="25.5" outlineLevel="1" x14ac:dyDescent="0.25">
      <c r="A365" s="33" t="s">
        <v>182</v>
      </c>
      <c r="B365" s="37" t="s">
        <v>464</v>
      </c>
      <c r="C365" s="38" t="s">
        <v>191</v>
      </c>
      <c r="D365" s="39">
        <v>13268200</v>
      </c>
      <c r="E365" s="40">
        <v>13268200</v>
      </c>
    </row>
    <row r="366" spans="1:5" ht="76.5" outlineLevel="1" x14ac:dyDescent="0.25">
      <c r="A366" s="33" t="s">
        <v>182</v>
      </c>
      <c r="B366" s="37" t="s">
        <v>465</v>
      </c>
      <c r="C366" s="38" t="s">
        <v>192</v>
      </c>
      <c r="D366" s="39">
        <v>5444200</v>
      </c>
      <c r="E366" s="40">
        <v>5444200</v>
      </c>
    </row>
    <row r="367" spans="1:5" ht="25.5" outlineLevel="1" x14ac:dyDescent="0.25">
      <c r="A367" s="33" t="s">
        <v>182</v>
      </c>
      <c r="B367" s="37" t="s">
        <v>466</v>
      </c>
      <c r="C367" s="38" t="s">
        <v>193</v>
      </c>
      <c r="D367" s="39">
        <v>89700</v>
      </c>
      <c r="E367" s="40">
        <v>89700</v>
      </c>
    </row>
    <row r="368" spans="1:5" ht="63.75" outlineLevel="1" x14ac:dyDescent="0.25">
      <c r="A368" s="33" t="s">
        <v>182</v>
      </c>
      <c r="B368" s="37" t="s">
        <v>467</v>
      </c>
      <c r="C368" s="38" t="s">
        <v>194</v>
      </c>
      <c r="D368" s="39">
        <v>11142600</v>
      </c>
      <c r="E368" s="40">
        <v>11142600</v>
      </c>
    </row>
    <row r="369" spans="1:5" ht="38.25" outlineLevel="1" x14ac:dyDescent="0.25">
      <c r="A369" s="33" t="s">
        <v>182</v>
      </c>
      <c r="B369" s="37" t="s">
        <v>335</v>
      </c>
      <c r="C369" s="38" t="s">
        <v>88</v>
      </c>
      <c r="D369" s="39">
        <v>0</v>
      </c>
      <c r="E369" s="40">
        <v>1444097.65</v>
      </c>
    </row>
    <row r="370" spans="1:5" ht="38.25" outlineLevel="1" x14ac:dyDescent="0.25">
      <c r="A370" s="33" t="s">
        <v>182</v>
      </c>
      <c r="B370" s="37" t="s">
        <v>468</v>
      </c>
      <c r="C370" s="38" t="s">
        <v>195</v>
      </c>
      <c r="D370" s="39">
        <v>0</v>
      </c>
      <c r="E370" s="40">
        <v>-298257.38</v>
      </c>
    </row>
    <row r="371" spans="1:5" s="19" customFormat="1" ht="25.5" x14ac:dyDescent="0.25">
      <c r="A371" s="30" t="s">
        <v>196</v>
      </c>
      <c r="B371" s="37"/>
      <c r="C371" s="53" t="s">
        <v>593</v>
      </c>
      <c r="D371" s="32">
        <f>D372+D376</f>
        <v>28500000</v>
      </c>
      <c r="E371" s="32">
        <f>E372+E376</f>
        <v>32500442.980000004</v>
      </c>
    </row>
    <row r="372" spans="1:5" s="2" customFormat="1" ht="15" x14ac:dyDescent="0.25">
      <c r="A372" s="54" t="s">
        <v>196</v>
      </c>
      <c r="B372" s="37"/>
      <c r="C372" s="35" t="s">
        <v>520</v>
      </c>
      <c r="D372" s="36">
        <f>SUM(D373:D375)</f>
        <v>300000</v>
      </c>
      <c r="E372" s="36">
        <f>SUM(E373:E375)</f>
        <v>2005719.17</v>
      </c>
    </row>
    <row r="373" spans="1:5" ht="25.5" outlineLevel="1" x14ac:dyDescent="0.25">
      <c r="A373" s="33" t="s">
        <v>196</v>
      </c>
      <c r="B373" s="37" t="s">
        <v>309</v>
      </c>
      <c r="C373" s="38" t="s">
        <v>67</v>
      </c>
      <c r="D373" s="39">
        <v>0</v>
      </c>
      <c r="E373" s="40">
        <v>45060.2</v>
      </c>
    </row>
    <row r="374" spans="1:5" ht="63.75" outlineLevel="1" x14ac:dyDescent="0.25">
      <c r="A374" s="33" t="s">
        <v>196</v>
      </c>
      <c r="B374" s="37" t="s">
        <v>369</v>
      </c>
      <c r="C374" s="38" t="s">
        <v>116</v>
      </c>
      <c r="D374" s="39">
        <v>0</v>
      </c>
      <c r="E374" s="40">
        <v>5000</v>
      </c>
    </row>
    <row r="375" spans="1:5" ht="63.75" outlineLevel="1" x14ac:dyDescent="0.25">
      <c r="A375" s="33" t="s">
        <v>196</v>
      </c>
      <c r="B375" s="37" t="s">
        <v>402</v>
      </c>
      <c r="C375" s="38" t="s">
        <v>144</v>
      </c>
      <c r="D375" s="39">
        <v>300000</v>
      </c>
      <c r="E375" s="40">
        <v>1955658.97</v>
      </c>
    </row>
    <row r="376" spans="1:5" ht="15" outlineLevel="1" x14ac:dyDescent="0.25">
      <c r="A376" s="33"/>
      <c r="B376" s="37"/>
      <c r="C376" s="45" t="s">
        <v>548</v>
      </c>
      <c r="D376" s="39">
        <f>SUM(D377:D379)</f>
        <v>28200000</v>
      </c>
      <c r="E376" s="39">
        <f>SUM(E377:E379)</f>
        <v>30494723.810000002</v>
      </c>
    </row>
    <row r="377" spans="1:5" ht="51" outlineLevel="1" x14ac:dyDescent="0.25">
      <c r="A377" s="33" t="s">
        <v>196</v>
      </c>
      <c r="B377" s="37" t="s">
        <v>469</v>
      </c>
      <c r="C377" s="38" t="s">
        <v>197</v>
      </c>
      <c r="D377" s="39">
        <v>14350000</v>
      </c>
      <c r="E377" s="40">
        <v>18860491.890000001</v>
      </c>
    </row>
    <row r="378" spans="1:5" ht="51" outlineLevel="1" x14ac:dyDescent="0.25">
      <c r="A378" s="33" t="s">
        <v>196</v>
      </c>
      <c r="B378" s="37" t="s">
        <v>470</v>
      </c>
      <c r="C378" s="38" t="s">
        <v>666</v>
      </c>
      <c r="D378" s="39">
        <v>13850000</v>
      </c>
      <c r="E378" s="40">
        <v>10602543.48</v>
      </c>
    </row>
    <row r="379" spans="1:5" ht="36" customHeight="1" outlineLevel="1" x14ac:dyDescent="0.25">
      <c r="A379" s="33" t="s">
        <v>196</v>
      </c>
      <c r="B379" s="37" t="s">
        <v>335</v>
      </c>
      <c r="C379" s="38" t="s">
        <v>88</v>
      </c>
      <c r="D379" s="39">
        <v>0</v>
      </c>
      <c r="E379" s="40">
        <v>1031688.44</v>
      </c>
    </row>
    <row r="380" spans="1:5" s="19" customFormat="1" ht="25.5" x14ac:dyDescent="0.25">
      <c r="A380" s="30" t="s">
        <v>198</v>
      </c>
      <c r="B380" s="37"/>
      <c r="C380" s="53" t="s">
        <v>555</v>
      </c>
      <c r="D380" s="32">
        <f>D381+D384</f>
        <v>23229000</v>
      </c>
      <c r="E380" s="32">
        <f>E381+E384</f>
        <v>121865684.58</v>
      </c>
    </row>
    <row r="381" spans="1:5" s="2" customFormat="1" ht="15" x14ac:dyDescent="0.25">
      <c r="A381" s="54" t="s">
        <v>198</v>
      </c>
      <c r="B381" s="37"/>
      <c r="C381" s="35" t="s">
        <v>520</v>
      </c>
      <c r="D381" s="36">
        <f>SUM(D382:D383)</f>
        <v>0</v>
      </c>
      <c r="E381" s="36">
        <f>SUM(E382:E383)</f>
        <v>3277284.58</v>
      </c>
    </row>
    <row r="382" spans="1:5" ht="25.5" outlineLevel="1" x14ac:dyDescent="0.25">
      <c r="A382" s="33" t="s">
        <v>198</v>
      </c>
      <c r="B382" s="37" t="s">
        <v>309</v>
      </c>
      <c r="C382" s="38" t="s">
        <v>67</v>
      </c>
      <c r="D382" s="39">
        <v>0</v>
      </c>
      <c r="E382" s="40">
        <v>2977284.58</v>
      </c>
    </row>
    <row r="383" spans="1:5" ht="63.75" outlineLevel="1" x14ac:dyDescent="0.25">
      <c r="A383" s="33" t="s">
        <v>198</v>
      </c>
      <c r="B383" s="37" t="s">
        <v>369</v>
      </c>
      <c r="C383" s="38" t="s">
        <v>116</v>
      </c>
      <c r="D383" s="39">
        <v>0</v>
      </c>
      <c r="E383" s="40">
        <v>300000</v>
      </c>
    </row>
    <row r="384" spans="1:5" ht="15" outlineLevel="1" x14ac:dyDescent="0.25">
      <c r="A384" s="33"/>
      <c r="B384" s="37"/>
      <c r="C384" s="45" t="s">
        <v>548</v>
      </c>
      <c r="D384" s="39">
        <f>SUM(D385:D386)</f>
        <v>23229000</v>
      </c>
      <c r="E384" s="39">
        <f>SUM(E385:E386)</f>
        <v>118588400</v>
      </c>
    </row>
    <row r="385" spans="1:5" ht="38.25" outlineLevel="1" x14ac:dyDescent="0.25">
      <c r="A385" s="33" t="s">
        <v>198</v>
      </c>
      <c r="B385" s="37" t="s">
        <v>471</v>
      </c>
      <c r="C385" s="38" t="s">
        <v>199</v>
      </c>
      <c r="D385" s="39">
        <v>23229000</v>
      </c>
      <c r="E385" s="40">
        <v>23229000</v>
      </c>
    </row>
    <row r="386" spans="1:5" ht="57.75" customHeight="1" outlineLevel="1" x14ac:dyDescent="0.25">
      <c r="A386" s="33" t="s">
        <v>198</v>
      </c>
      <c r="B386" s="37" t="s">
        <v>472</v>
      </c>
      <c r="C386" s="38" t="s">
        <v>200</v>
      </c>
      <c r="D386" s="39">
        <v>0</v>
      </c>
      <c r="E386" s="40">
        <v>95359400</v>
      </c>
    </row>
    <row r="387" spans="1:5" s="19" customFormat="1" ht="25.5" x14ac:dyDescent="0.25">
      <c r="A387" s="30" t="s">
        <v>201</v>
      </c>
      <c r="B387" s="37"/>
      <c r="C387" s="53" t="s">
        <v>680</v>
      </c>
      <c r="D387" s="32">
        <f>D388</f>
        <v>0</v>
      </c>
      <c r="E387" s="32">
        <f>E388</f>
        <v>598251487.82999992</v>
      </c>
    </row>
    <row r="388" spans="1:5" s="2" customFormat="1" ht="15" x14ac:dyDescent="0.25">
      <c r="A388" s="54" t="s">
        <v>201</v>
      </c>
      <c r="B388" s="37"/>
      <c r="C388" s="35" t="s">
        <v>548</v>
      </c>
      <c r="D388" s="36">
        <f>SUM(D389:D390)</f>
        <v>0</v>
      </c>
      <c r="E388" s="36">
        <f>SUM(E389:E390)</f>
        <v>598251487.82999992</v>
      </c>
    </row>
    <row r="389" spans="1:5" ht="38.25" outlineLevel="1" x14ac:dyDescent="0.25">
      <c r="A389" s="33" t="s">
        <v>201</v>
      </c>
      <c r="B389" s="37" t="s">
        <v>404</v>
      </c>
      <c r="C389" s="38" t="s">
        <v>202</v>
      </c>
      <c r="D389" s="39">
        <v>0</v>
      </c>
      <c r="E389" s="40">
        <v>298251487.82999998</v>
      </c>
    </row>
    <row r="390" spans="1:5" ht="63.75" outlineLevel="1" x14ac:dyDescent="0.25">
      <c r="A390" s="33" t="s">
        <v>201</v>
      </c>
      <c r="B390" s="37" t="s">
        <v>473</v>
      </c>
      <c r="C390" s="38" t="s">
        <v>203</v>
      </c>
      <c r="D390" s="39">
        <v>0</v>
      </c>
      <c r="E390" s="40">
        <v>300000000</v>
      </c>
    </row>
    <row r="391" spans="1:5" s="19" customFormat="1" ht="15" x14ac:dyDescent="0.25">
      <c r="A391" s="30" t="s">
        <v>204</v>
      </c>
      <c r="B391" s="37"/>
      <c r="C391" s="53" t="s">
        <v>556</v>
      </c>
      <c r="D391" s="32">
        <f>D392+D412</f>
        <v>76100</v>
      </c>
      <c r="E391" s="32">
        <f>E392+E412</f>
        <v>11953599.050000001</v>
      </c>
    </row>
    <row r="392" spans="1:5" s="2" customFormat="1" ht="15" x14ac:dyDescent="0.25">
      <c r="A392" s="54" t="s">
        <v>204</v>
      </c>
      <c r="B392" s="37"/>
      <c r="C392" s="35" t="s">
        <v>520</v>
      </c>
      <c r="D392" s="36">
        <f>SUM(D393:D411)</f>
        <v>0</v>
      </c>
      <c r="E392" s="36">
        <f>SUM(E393:E411)</f>
        <v>10689962.24</v>
      </c>
    </row>
    <row r="393" spans="1:5" ht="25.5" outlineLevel="1" x14ac:dyDescent="0.25">
      <c r="A393" s="33" t="s">
        <v>204</v>
      </c>
      <c r="B393" s="37" t="s">
        <v>309</v>
      </c>
      <c r="C393" s="38" t="s">
        <v>67</v>
      </c>
      <c r="D393" s="39">
        <v>0</v>
      </c>
      <c r="E393" s="40">
        <v>1110277.26</v>
      </c>
    </row>
    <row r="394" spans="1:5" ht="88.5" customHeight="1" outlineLevel="1" x14ac:dyDescent="0.25">
      <c r="A394" s="33" t="s">
        <v>204</v>
      </c>
      <c r="B394" s="37" t="s">
        <v>258</v>
      </c>
      <c r="C394" s="38" t="s">
        <v>3</v>
      </c>
      <c r="D394" s="39">
        <v>0</v>
      </c>
      <c r="E394" s="40">
        <v>268955.58</v>
      </c>
    </row>
    <row r="395" spans="1:5" ht="88.5" customHeight="1" outlineLevel="1" x14ac:dyDescent="0.25">
      <c r="A395" s="33" t="s">
        <v>204</v>
      </c>
      <c r="B395" s="37" t="s">
        <v>260</v>
      </c>
      <c r="C395" s="38" t="s">
        <v>606</v>
      </c>
      <c r="D395" s="39">
        <v>0</v>
      </c>
      <c r="E395" s="40">
        <v>603691.59</v>
      </c>
    </row>
    <row r="396" spans="1:5" ht="88.5" customHeight="1" outlineLevel="1" x14ac:dyDescent="0.25">
      <c r="A396" s="33" t="s">
        <v>204</v>
      </c>
      <c r="B396" s="37" t="s">
        <v>557</v>
      </c>
      <c r="C396" s="38" t="s">
        <v>614</v>
      </c>
      <c r="D396" s="39">
        <v>0</v>
      </c>
      <c r="E396" s="40">
        <v>217111.94</v>
      </c>
    </row>
    <row r="397" spans="1:5" ht="88.5" customHeight="1" outlineLevel="1" x14ac:dyDescent="0.25">
      <c r="A397" s="33" t="s">
        <v>204</v>
      </c>
      <c r="B397" s="37" t="s">
        <v>558</v>
      </c>
      <c r="C397" s="38" t="s">
        <v>621</v>
      </c>
      <c r="D397" s="39">
        <v>0</v>
      </c>
      <c r="E397" s="40">
        <v>271053.84999999998</v>
      </c>
    </row>
    <row r="398" spans="1:5" ht="76.5" outlineLevel="1" x14ac:dyDescent="0.25">
      <c r="A398" s="33" t="s">
        <v>204</v>
      </c>
      <c r="B398" s="37" t="s">
        <v>594</v>
      </c>
      <c r="C398" s="38" t="s">
        <v>615</v>
      </c>
      <c r="D398" s="39">
        <v>0</v>
      </c>
      <c r="E398" s="40">
        <v>10000</v>
      </c>
    </row>
    <row r="399" spans="1:5" ht="76.5" outlineLevel="1" x14ac:dyDescent="0.25">
      <c r="A399" s="33" t="s">
        <v>204</v>
      </c>
      <c r="B399" s="37" t="s">
        <v>559</v>
      </c>
      <c r="C399" s="38" t="s">
        <v>616</v>
      </c>
      <c r="D399" s="39">
        <v>0</v>
      </c>
      <c r="E399" s="40">
        <v>26550</v>
      </c>
    </row>
    <row r="400" spans="1:5" ht="63.75" outlineLevel="1" x14ac:dyDescent="0.25">
      <c r="A400" s="33" t="s">
        <v>204</v>
      </c>
      <c r="B400" s="37" t="s">
        <v>595</v>
      </c>
      <c r="C400" s="38" t="s">
        <v>617</v>
      </c>
      <c r="D400" s="39">
        <v>0</v>
      </c>
      <c r="E400" s="40">
        <v>30500</v>
      </c>
    </row>
    <row r="401" spans="1:5" ht="76.5" outlineLevel="1" x14ac:dyDescent="0.25">
      <c r="A401" s="33" t="s">
        <v>204</v>
      </c>
      <c r="B401" s="37" t="s">
        <v>596</v>
      </c>
      <c r="C401" s="38" t="s">
        <v>622</v>
      </c>
      <c r="D401" s="39">
        <v>0</v>
      </c>
      <c r="E401" s="40">
        <v>125445.37</v>
      </c>
    </row>
    <row r="402" spans="1:5" ht="111" customHeight="1" outlineLevel="1" x14ac:dyDescent="0.25">
      <c r="A402" s="33" t="s">
        <v>204</v>
      </c>
      <c r="B402" s="37" t="s">
        <v>597</v>
      </c>
      <c r="C402" s="38" t="s">
        <v>623</v>
      </c>
      <c r="D402" s="39">
        <v>0</v>
      </c>
      <c r="E402" s="40">
        <v>312190.33999999997</v>
      </c>
    </row>
    <row r="403" spans="1:5" ht="111" customHeight="1" outlineLevel="1" x14ac:dyDescent="0.25">
      <c r="A403" s="33" t="s">
        <v>204</v>
      </c>
      <c r="B403" s="37" t="s">
        <v>474</v>
      </c>
      <c r="C403" s="38" t="s">
        <v>624</v>
      </c>
      <c r="D403" s="39">
        <v>0</v>
      </c>
      <c r="E403" s="40">
        <v>278218.31</v>
      </c>
    </row>
    <row r="404" spans="1:5" ht="81" customHeight="1" outlineLevel="1" x14ac:dyDescent="0.25">
      <c r="A404" s="33" t="s">
        <v>204</v>
      </c>
      <c r="B404" s="37" t="s">
        <v>475</v>
      </c>
      <c r="C404" s="38" t="s">
        <v>618</v>
      </c>
      <c r="D404" s="39">
        <v>0</v>
      </c>
      <c r="E404" s="40">
        <v>500</v>
      </c>
    </row>
    <row r="405" spans="1:5" ht="76.5" customHeight="1" outlineLevel="1" x14ac:dyDescent="0.25">
      <c r="A405" s="33" t="s">
        <v>204</v>
      </c>
      <c r="B405" s="37" t="s">
        <v>598</v>
      </c>
      <c r="C405" s="38" t="s">
        <v>625</v>
      </c>
      <c r="D405" s="39">
        <v>0</v>
      </c>
      <c r="E405" s="40">
        <v>46289.72</v>
      </c>
    </row>
    <row r="406" spans="1:5" ht="102" outlineLevel="1" x14ac:dyDescent="0.25">
      <c r="A406" s="33" t="s">
        <v>204</v>
      </c>
      <c r="B406" s="37" t="s">
        <v>476</v>
      </c>
      <c r="C406" s="38" t="s">
        <v>619</v>
      </c>
      <c r="D406" s="39">
        <v>0</v>
      </c>
      <c r="E406" s="40">
        <v>500</v>
      </c>
    </row>
    <row r="407" spans="1:5" ht="72.75" customHeight="1" outlineLevel="1" x14ac:dyDescent="0.25">
      <c r="A407" s="33" t="s">
        <v>204</v>
      </c>
      <c r="B407" s="37" t="s">
        <v>261</v>
      </c>
      <c r="C407" s="45" t="s">
        <v>588</v>
      </c>
      <c r="D407" s="39">
        <v>0</v>
      </c>
      <c r="E407" s="40">
        <v>3116709.52</v>
      </c>
    </row>
    <row r="408" spans="1:5" ht="76.5" outlineLevel="1" x14ac:dyDescent="0.25">
      <c r="A408" s="33" t="s">
        <v>204</v>
      </c>
      <c r="B408" s="37" t="s">
        <v>262</v>
      </c>
      <c r="C408" s="38" t="s">
        <v>607</v>
      </c>
      <c r="D408" s="39">
        <v>0</v>
      </c>
      <c r="E408" s="40">
        <v>3889282.98</v>
      </c>
    </row>
    <row r="409" spans="1:5" ht="63.75" outlineLevel="1" x14ac:dyDescent="0.25">
      <c r="A409" s="33" t="s">
        <v>204</v>
      </c>
      <c r="B409" s="37" t="s">
        <v>257</v>
      </c>
      <c r="C409" s="38" t="s">
        <v>1</v>
      </c>
      <c r="D409" s="39">
        <v>0</v>
      </c>
      <c r="E409" s="40">
        <v>840278.93</v>
      </c>
    </row>
    <row r="410" spans="1:5" ht="63.75" outlineLevel="1" x14ac:dyDescent="0.25">
      <c r="A410" s="33" t="s">
        <v>204</v>
      </c>
      <c r="B410" s="37" t="s">
        <v>259</v>
      </c>
      <c r="C410" s="45" t="s">
        <v>9</v>
      </c>
      <c r="D410" s="39">
        <v>0</v>
      </c>
      <c r="E410" s="40">
        <v>537218.4</v>
      </c>
    </row>
    <row r="411" spans="1:5" ht="25.5" outlineLevel="1" x14ac:dyDescent="0.25">
      <c r="A411" s="33" t="s">
        <v>204</v>
      </c>
      <c r="B411" s="37" t="s">
        <v>312</v>
      </c>
      <c r="C411" s="38" t="s">
        <v>71</v>
      </c>
      <c r="D411" s="39">
        <v>0</v>
      </c>
      <c r="E411" s="40">
        <v>-994811.55</v>
      </c>
    </row>
    <row r="412" spans="1:5" ht="15" outlineLevel="1" x14ac:dyDescent="0.25">
      <c r="A412" s="33"/>
      <c r="B412" s="37"/>
      <c r="C412" s="45" t="s">
        <v>548</v>
      </c>
      <c r="D412" s="39">
        <f>SUM(D413:D415)</f>
        <v>76100</v>
      </c>
      <c r="E412" s="39">
        <f>SUM(E413:E415)</f>
        <v>1263636.81</v>
      </c>
    </row>
    <row r="413" spans="1:5" ht="51" outlineLevel="1" x14ac:dyDescent="0.25">
      <c r="A413" s="33" t="s">
        <v>204</v>
      </c>
      <c r="B413" s="37" t="s">
        <v>477</v>
      </c>
      <c r="C413" s="38" t="s">
        <v>205</v>
      </c>
      <c r="D413" s="39">
        <v>76100</v>
      </c>
      <c r="E413" s="40">
        <v>19787</v>
      </c>
    </row>
    <row r="414" spans="1:5" ht="38.25" outlineLevel="1" x14ac:dyDescent="0.25">
      <c r="A414" s="33" t="s">
        <v>204</v>
      </c>
      <c r="B414" s="37" t="s">
        <v>334</v>
      </c>
      <c r="C414" s="38" t="s">
        <v>87</v>
      </c>
      <c r="D414" s="39">
        <v>0</v>
      </c>
      <c r="E414" s="40">
        <v>1240599.81</v>
      </c>
    </row>
    <row r="415" spans="1:5" ht="38.25" outlineLevel="1" x14ac:dyDescent="0.25">
      <c r="A415" s="33" t="s">
        <v>204</v>
      </c>
      <c r="B415" s="37" t="s">
        <v>478</v>
      </c>
      <c r="C415" s="38" t="s">
        <v>206</v>
      </c>
      <c r="D415" s="39">
        <v>0</v>
      </c>
      <c r="E415" s="40">
        <v>3250</v>
      </c>
    </row>
    <row r="416" spans="1:5" s="19" customFormat="1" ht="15" x14ac:dyDescent="0.25">
      <c r="A416" s="30" t="s">
        <v>207</v>
      </c>
      <c r="B416" s="37"/>
      <c r="C416" s="53" t="s">
        <v>560</v>
      </c>
      <c r="D416" s="32">
        <f>D417+D420</f>
        <v>296231600</v>
      </c>
      <c r="E416" s="32">
        <f>E417+E420</f>
        <v>49735010.460000008</v>
      </c>
    </row>
    <row r="417" spans="1:5" s="2" customFormat="1" ht="15" x14ac:dyDescent="0.25">
      <c r="A417" s="54" t="s">
        <v>207</v>
      </c>
      <c r="B417" s="37"/>
      <c r="C417" s="35" t="s">
        <v>520</v>
      </c>
      <c r="D417" s="36">
        <f>SUM(D418:D419)</f>
        <v>0</v>
      </c>
      <c r="E417" s="36">
        <f>SUM(E418:E419)</f>
        <v>751241.41999999993</v>
      </c>
    </row>
    <row r="418" spans="1:5" ht="45" customHeight="1" outlineLevel="1" x14ac:dyDescent="0.25">
      <c r="A418" s="33" t="s">
        <v>207</v>
      </c>
      <c r="B418" s="37" t="s">
        <v>368</v>
      </c>
      <c r="C418" s="38" t="s">
        <v>115</v>
      </c>
      <c r="D418" s="39">
        <v>0</v>
      </c>
      <c r="E418" s="40">
        <v>465213</v>
      </c>
    </row>
    <row r="419" spans="1:5" ht="25.5" outlineLevel="1" x14ac:dyDescent="0.25">
      <c r="A419" s="33" t="s">
        <v>207</v>
      </c>
      <c r="B419" s="37" t="s">
        <v>309</v>
      </c>
      <c r="C419" s="38" t="s">
        <v>67</v>
      </c>
      <c r="D419" s="39">
        <v>0</v>
      </c>
      <c r="E419" s="40">
        <v>286028.42</v>
      </c>
    </row>
    <row r="420" spans="1:5" ht="15" outlineLevel="1" x14ac:dyDescent="0.25">
      <c r="A420" s="33"/>
      <c r="B420" s="37"/>
      <c r="C420" s="45" t="s">
        <v>548</v>
      </c>
      <c r="D420" s="39">
        <f>SUM(D421:D430)</f>
        <v>296231600</v>
      </c>
      <c r="E420" s="39">
        <f>SUM(E421:E430)</f>
        <v>48983769.040000007</v>
      </c>
    </row>
    <row r="421" spans="1:5" ht="63.75" outlineLevel="1" x14ac:dyDescent="0.25">
      <c r="A421" s="33" t="s">
        <v>207</v>
      </c>
      <c r="B421" s="37" t="s">
        <v>479</v>
      </c>
      <c r="C421" s="38" t="s">
        <v>208</v>
      </c>
      <c r="D421" s="39">
        <v>1839000</v>
      </c>
      <c r="E421" s="40">
        <v>1205149.54</v>
      </c>
    </row>
    <row r="422" spans="1:5" ht="51" outlineLevel="1" x14ac:dyDescent="0.25">
      <c r="A422" s="33" t="s">
        <v>207</v>
      </c>
      <c r="B422" s="37" t="s">
        <v>480</v>
      </c>
      <c r="C422" s="38" t="s">
        <v>209</v>
      </c>
      <c r="D422" s="39">
        <v>2886900</v>
      </c>
      <c r="E422" s="40">
        <v>2622972.94</v>
      </c>
    </row>
    <row r="423" spans="1:5" ht="38.25" outlineLevel="1" x14ac:dyDescent="0.25">
      <c r="A423" s="33" t="s">
        <v>207</v>
      </c>
      <c r="B423" s="37" t="s">
        <v>481</v>
      </c>
      <c r="C423" s="38" t="s">
        <v>210</v>
      </c>
      <c r="D423" s="39">
        <v>6700000</v>
      </c>
      <c r="E423" s="40">
        <v>6700000</v>
      </c>
    </row>
    <row r="424" spans="1:5" ht="25.5" outlineLevel="1" x14ac:dyDescent="0.25">
      <c r="A424" s="33" t="s">
        <v>207</v>
      </c>
      <c r="B424" s="37" t="s">
        <v>482</v>
      </c>
      <c r="C424" s="38" t="s">
        <v>667</v>
      </c>
      <c r="D424" s="39">
        <v>200000</v>
      </c>
      <c r="E424" s="40">
        <v>200000</v>
      </c>
    </row>
    <row r="425" spans="1:5" ht="51" outlineLevel="1" x14ac:dyDescent="0.25">
      <c r="A425" s="33" t="s">
        <v>207</v>
      </c>
      <c r="B425" s="37" t="s">
        <v>405</v>
      </c>
      <c r="C425" s="38" t="s">
        <v>146</v>
      </c>
      <c r="D425" s="39">
        <v>77645700</v>
      </c>
      <c r="E425" s="40">
        <v>0</v>
      </c>
    </row>
    <row r="426" spans="1:5" ht="38.25" outlineLevel="1" x14ac:dyDescent="0.25">
      <c r="A426" s="33" t="s">
        <v>207</v>
      </c>
      <c r="B426" s="37" t="s">
        <v>483</v>
      </c>
      <c r="C426" s="38" t="s">
        <v>211</v>
      </c>
      <c r="D426" s="39">
        <v>7700000</v>
      </c>
      <c r="E426" s="40">
        <v>7700000</v>
      </c>
    </row>
    <row r="427" spans="1:5" ht="38.25" outlineLevel="1" x14ac:dyDescent="0.25">
      <c r="A427" s="33" t="s">
        <v>207</v>
      </c>
      <c r="B427" s="37" t="s">
        <v>484</v>
      </c>
      <c r="C427" s="38" t="s">
        <v>212</v>
      </c>
      <c r="D427" s="39">
        <v>20000000</v>
      </c>
      <c r="E427" s="40">
        <v>25000000</v>
      </c>
    </row>
    <row r="428" spans="1:5" ht="38.25" outlineLevel="1" x14ac:dyDescent="0.25">
      <c r="A428" s="33" t="s">
        <v>207</v>
      </c>
      <c r="B428" s="37" t="s">
        <v>410</v>
      </c>
      <c r="C428" s="38" t="s">
        <v>151</v>
      </c>
      <c r="D428" s="39">
        <v>179260000</v>
      </c>
      <c r="E428" s="40">
        <v>0</v>
      </c>
    </row>
    <row r="429" spans="1:5" ht="38.25" outlineLevel="1" x14ac:dyDescent="0.25">
      <c r="A429" s="33" t="s">
        <v>207</v>
      </c>
      <c r="B429" s="37" t="s">
        <v>335</v>
      </c>
      <c r="C429" s="38" t="s">
        <v>88</v>
      </c>
      <c r="D429" s="39">
        <v>0</v>
      </c>
      <c r="E429" s="40">
        <v>401641.96</v>
      </c>
    </row>
    <row r="430" spans="1:5" ht="38.25" outlineLevel="1" x14ac:dyDescent="0.25">
      <c r="A430" s="33" t="s">
        <v>207</v>
      </c>
      <c r="B430" s="37" t="s">
        <v>336</v>
      </c>
      <c r="C430" s="38" t="s">
        <v>89</v>
      </c>
      <c r="D430" s="39">
        <v>0</v>
      </c>
      <c r="E430" s="40">
        <v>5154004.5999999996</v>
      </c>
    </row>
    <row r="431" spans="1:5" s="19" customFormat="1" ht="25.5" x14ac:dyDescent="0.25">
      <c r="A431" s="30" t="s">
        <v>213</v>
      </c>
      <c r="B431" s="37"/>
      <c r="C431" s="53" t="s">
        <v>561</v>
      </c>
      <c r="D431" s="32">
        <f>D435+D432</f>
        <v>709515300</v>
      </c>
      <c r="E431" s="32">
        <f>E435+E432</f>
        <v>635749292.09000015</v>
      </c>
    </row>
    <row r="432" spans="1:5" s="2" customFormat="1" ht="15" x14ac:dyDescent="0.25">
      <c r="A432" s="54" t="s">
        <v>213</v>
      </c>
      <c r="B432" s="37"/>
      <c r="C432" s="35" t="s">
        <v>520</v>
      </c>
      <c r="D432" s="36">
        <f>SUM(D433:D434)</f>
        <v>70000</v>
      </c>
      <c r="E432" s="36">
        <f>SUM(E433:E434)</f>
        <v>192094.7</v>
      </c>
    </row>
    <row r="433" spans="1:5" ht="153" outlineLevel="1" x14ac:dyDescent="0.25">
      <c r="A433" s="33" t="s">
        <v>213</v>
      </c>
      <c r="B433" s="37" t="s">
        <v>370</v>
      </c>
      <c r="C433" s="38" t="s">
        <v>117</v>
      </c>
      <c r="D433" s="39">
        <v>70000</v>
      </c>
      <c r="E433" s="40">
        <v>172094.7</v>
      </c>
    </row>
    <row r="434" spans="1:5" ht="25.5" outlineLevel="1" x14ac:dyDescent="0.25">
      <c r="A434" s="33" t="s">
        <v>213</v>
      </c>
      <c r="B434" s="37" t="s">
        <v>312</v>
      </c>
      <c r="C434" s="38" t="s">
        <v>71</v>
      </c>
      <c r="D434" s="39">
        <v>0</v>
      </c>
      <c r="E434" s="40">
        <v>20000</v>
      </c>
    </row>
    <row r="435" spans="1:5" ht="15" outlineLevel="1" x14ac:dyDescent="0.25">
      <c r="A435" s="33"/>
      <c r="B435" s="37"/>
      <c r="C435" s="45" t="s">
        <v>548</v>
      </c>
      <c r="D435" s="39">
        <f>SUM(D436:D444)</f>
        <v>709445300</v>
      </c>
      <c r="E435" s="39">
        <f>SUM(E436:E444)</f>
        <v>635557197.3900001</v>
      </c>
    </row>
    <row r="436" spans="1:5" ht="63.75" outlineLevel="1" x14ac:dyDescent="0.25">
      <c r="A436" s="33" t="s">
        <v>213</v>
      </c>
      <c r="B436" s="37" t="s">
        <v>485</v>
      </c>
      <c r="C436" s="50" t="s">
        <v>668</v>
      </c>
      <c r="D436" s="39">
        <v>5975700</v>
      </c>
      <c r="E436" s="40">
        <v>5975700</v>
      </c>
    </row>
    <row r="437" spans="1:5" ht="38.25" outlineLevel="1" x14ac:dyDescent="0.25">
      <c r="A437" s="33" t="s">
        <v>213</v>
      </c>
      <c r="B437" s="37" t="s">
        <v>486</v>
      </c>
      <c r="C437" s="38" t="s">
        <v>214</v>
      </c>
      <c r="D437" s="39">
        <v>43144000</v>
      </c>
      <c r="E437" s="40">
        <v>40586896.710000001</v>
      </c>
    </row>
    <row r="438" spans="1:5" ht="51" outlineLevel="1" x14ac:dyDescent="0.25">
      <c r="A438" s="33" t="s">
        <v>213</v>
      </c>
      <c r="B438" s="37" t="s">
        <v>487</v>
      </c>
      <c r="C438" s="38" t="s">
        <v>215</v>
      </c>
      <c r="D438" s="39">
        <v>25000000</v>
      </c>
      <c r="E438" s="40">
        <v>23737820</v>
      </c>
    </row>
    <row r="439" spans="1:5" ht="63.75" outlineLevel="1" x14ac:dyDescent="0.25">
      <c r="A439" s="33" t="s">
        <v>213</v>
      </c>
      <c r="B439" s="37" t="s">
        <v>488</v>
      </c>
      <c r="C439" s="38" t="s">
        <v>216</v>
      </c>
      <c r="D439" s="39">
        <v>0</v>
      </c>
      <c r="E439" s="40">
        <v>2657642.36</v>
      </c>
    </row>
    <row r="440" spans="1:5" ht="51" outlineLevel="1" x14ac:dyDescent="0.25">
      <c r="A440" s="33" t="s">
        <v>213</v>
      </c>
      <c r="B440" s="37" t="s">
        <v>489</v>
      </c>
      <c r="C440" s="38" t="s">
        <v>669</v>
      </c>
      <c r="D440" s="39">
        <v>515325600</v>
      </c>
      <c r="E440" s="40">
        <v>509959154.81</v>
      </c>
    </row>
    <row r="441" spans="1:5" ht="25.5" outlineLevel="1" x14ac:dyDescent="0.25">
      <c r="A441" s="33" t="s">
        <v>213</v>
      </c>
      <c r="B441" s="37" t="s">
        <v>322</v>
      </c>
      <c r="C441" s="38" t="s">
        <v>77</v>
      </c>
      <c r="D441" s="39">
        <v>120000000</v>
      </c>
      <c r="E441" s="40">
        <v>0</v>
      </c>
    </row>
    <row r="442" spans="1:5" ht="38.25" outlineLevel="1" x14ac:dyDescent="0.25">
      <c r="A442" s="33" t="s">
        <v>213</v>
      </c>
      <c r="B442" s="37" t="s">
        <v>336</v>
      </c>
      <c r="C442" s="38" t="s">
        <v>89</v>
      </c>
      <c r="D442" s="39">
        <v>0</v>
      </c>
      <c r="E442" s="40">
        <v>54287351.079999998</v>
      </c>
    </row>
    <row r="443" spans="1:5" ht="63.75" outlineLevel="1" x14ac:dyDescent="0.25">
      <c r="A443" s="33" t="s">
        <v>213</v>
      </c>
      <c r="B443" s="37" t="s">
        <v>490</v>
      </c>
      <c r="C443" s="38" t="s">
        <v>217</v>
      </c>
      <c r="D443" s="39">
        <v>0</v>
      </c>
      <c r="E443" s="40">
        <v>-6408.04</v>
      </c>
    </row>
    <row r="444" spans="1:5" ht="63.75" outlineLevel="1" x14ac:dyDescent="0.25">
      <c r="A444" s="33" t="s">
        <v>213</v>
      </c>
      <c r="B444" s="37" t="s">
        <v>491</v>
      </c>
      <c r="C444" s="38" t="s">
        <v>218</v>
      </c>
      <c r="D444" s="39">
        <v>0</v>
      </c>
      <c r="E444" s="40">
        <v>-1640959.53</v>
      </c>
    </row>
    <row r="445" spans="1:5" s="19" customFormat="1" ht="30" customHeight="1" x14ac:dyDescent="0.25">
      <c r="A445" s="30" t="s">
        <v>219</v>
      </c>
      <c r="B445" s="37"/>
      <c r="C445" s="53" t="s">
        <v>562</v>
      </c>
      <c r="D445" s="32">
        <f>D446+D451</f>
        <v>3460000</v>
      </c>
      <c r="E445" s="32">
        <f>E446+E451</f>
        <v>844803.05999999994</v>
      </c>
    </row>
    <row r="446" spans="1:5" s="2" customFormat="1" ht="15" x14ac:dyDescent="0.25">
      <c r="A446" s="54" t="s">
        <v>219</v>
      </c>
      <c r="B446" s="37"/>
      <c r="C446" s="35" t="s">
        <v>520</v>
      </c>
      <c r="D446" s="36">
        <f>SUM(D447:D450)</f>
        <v>3460000</v>
      </c>
      <c r="E446" s="36">
        <f>SUM(E447:E450)</f>
        <v>825450.73</v>
      </c>
    </row>
    <row r="447" spans="1:5" ht="38.25" outlineLevel="1" x14ac:dyDescent="0.25">
      <c r="A447" s="33" t="s">
        <v>219</v>
      </c>
      <c r="B447" s="37" t="s">
        <v>492</v>
      </c>
      <c r="C447" s="38" t="s">
        <v>220</v>
      </c>
      <c r="D447" s="39">
        <v>260000</v>
      </c>
      <c r="E447" s="40">
        <v>19011</v>
      </c>
    </row>
    <row r="448" spans="1:5" ht="25.5" outlineLevel="1" x14ac:dyDescent="0.25">
      <c r="A448" s="33" t="s">
        <v>219</v>
      </c>
      <c r="B448" s="37" t="s">
        <v>309</v>
      </c>
      <c r="C448" s="38" t="s">
        <v>67</v>
      </c>
      <c r="D448" s="39">
        <v>0</v>
      </c>
      <c r="E448" s="40">
        <v>2872.06</v>
      </c>
    </row>
    <row r="449" spans="1:5" ht="89.25" outlineLevel="1" x14ac:dyDescent="0.25">
      <c r="A449" s="33" t="s">
        <v>219</v>
      </c>
      <c r="B449" s="37" t="s">
        <v>456</v>
      </c>
      <c r="C449" s="38" t="s">
        <v>600</v>
      </c>
      <c r="D449" s="39">
        <v>2000000</v>
      </c>
      <c r="E449" s="40">
        <v>261000</v>
      </c>
    </row>
    <row r="450" spans="1:5" ht="63.75" outlineLevel="1" x14ac:dyDescent="0.25">
      <c r="A450" s="33" t="s">
        <v>219</v>
      </c>
      <c r="B450" s="37" t="s">
        <v>259</v>
      </c>
      <c r="C450" s="45" t="s">
        <v>9</v>
      </c>
      <c r="D450" s="39">
        <v>1200000</v>
      </c>
      <c r="E450" s="40">
        <v>542567.67000000004</v>
      </c>
    </row>
    <row r="451" spans="1:5" ht="15" outlineLevel="1" x14ac:dyDescent="0.25">
      <c r="A451" s="33"/>
      <c r="B451" s="37"/>
      <c r="C451" s="45" t="s">
        <v>548</v>
      </c>
      <c r="D451" s="39">
        <f>D452</f>
        <v>0</v>
      </c>
      <c r="E451" s="39">
        <f>E452</f>
        <v>19352.329999999998</v>
      </c>
    </row>
    <row r="452" spans="1:5" ht="51" outlineLevel="1" x14ac:dyDescent="0.25">
      <c r="A452" s="33" t="s">
        <v>219</v>
      </c>
      <c r="B452" s="37" t="s">
        <v>338</v>
      </c>
      <c r="C452" s="38" t="s">
        <v>91</v>
      </c>
      <c r="D452" s="39">
        <v>0</v>
      </c>
      <c r="E452" s="40">
        <v>19352.329999999998</v>
      </c>
    </row>
    <row r="453" spans="1:5" s="19" customFormat="1" ht="15" x14ac:dyDescent="0.25">
      <c r="A453" s="30" t="s">
        <v>221</v>
      </c>
      <c r="B453" s="37"/>
      <c r="C453" s="53" t="s">
        <v>563</v>
      </c>
      <c r="D453" s="32">
        <f>D454+D457</f>
        <v>536000</v>
      </c>
      <c r="E453" s="32">
        <f>E454+E457</f>
        <v>81943</v>
      </c>
    </row>
    <row r="454" spans="1:5" s="2" customFormat="1" ht="15" x14ac:dyDescent="0.25">
      <c r="A454" s="54" t="s">
        <v>221</v>
      </c>
      <c r="B454" s="37"/>
      <c r="C454" s="35" t="s">
        <v>520</v>
      </c>
      <c r="D454" s="36">
        <f>SUM(D455:D456)</f>
        <v>536000</v>
      </c>
      <c r="E454" s="36">
        <f>SUM(E455:E456)</f>
        <v>60000</v>
      </c>
    </row>
    <row r="455" spans="1:5" s="8" customFormat="1" ht="127.5" outlineLevel="1" x14ac:dyDescent="0.25">
      <c r="A455" s="56" t="s">
        <v>221</v>
      </c>
      <c r="B455" s="57" t="s">
        <v>458</v>
      </c>
      <c r="C455" s="58" t="s">
        <v>605</v>
      </c>
      <c r="D455" s="59">
        <v>0</v>
      </c>
      <c r="E455" s="60">
        <v>60000</v>
      </c>
    </row>
    <row r="456" spans="1:5" ht="63.75" outlineLevel="1" x14ac:dyDescent="0.25">
      <c r="A456" s="33" t="s">
        <v>221</v>
      </c>
      <c r="B456" s="37" t="s">
        <v>369</v>
      </c>
      <c r="C456" s="38" t="s">
        <v>116</v>
      </c>
      <c r="D456" s="39">
        <v>536000</v>
      </c>
      <c r="E456" s="40">
        <v>0</v>
      </c>
    </row>
    <row r="457" spans="1:5" ht="15" outlineLevel="1" x14ac:dyDescent="0.25">
      <c r="A457" s="33"/>
      <c r="B457" s="37"/>
      <c r="C457" s="45" t="s">
        <v>548</v>
      </c>
      <c r="D457" s="39">
        <f>SUM(D458)</f>
        <v>0</v>
      </c>
      <c r="E457" s="39">
        <f>SUM(E458)</f>
        <v>21943</v>
      </c>
    </row>
    <row r="458" spans="1:5" ht="51" outlineLevel="1" x14ac:dyDescent="0.25">
      <c r="A458" s="33" t="s">
        <v>221</v>
      </c>
      <c r="B458" s="37" t="s">
        <v>338</v>
      </c>
      <c r="C458" s="38" t="s">
        <v>91</v>
      </c>
      <c r="D458" s="39">
        <v>0</v>
      </c>
      <c r="E458" s="40">
        <v>21943</v>
      </c>
    </row>
    <row r="459" spans="1:5" s="19" customFormat="1" ht="25.5" x14ac:dyDescent="0.25">
      <c r="A459" s="30" t="s">
        <v>222</v>
      </c>
      <c r="B459" s="37"/>
      <c r="C459" s="53" t="s">
        <v>564</v>
      </c>
      <c r="D459" s="32">
        <v>686326</v>
      </c>
      <c r="E459" s="42">
        <v>391018.15</v>
      </c>
    </row>
    <row r="460" spans="1:5" s="2" customFormat="1" ht="15" x14ac:dyDescent="0.25">
      <c r="A460" s="54" t="s">
        <v>222</v>
      </c>
      <c r="B460" s="37"/>
      <c r="C460" s="35" t="s">
        <v>520</v>
      </c>
      <c r="D460" s="36">
        <f>SUM(D461:D464)</f>
        <v>686326</v>
      </c>
      <c r="E460" s="36">
        <f>SUM(E461:E464)</f>
        <v>391018.14999999997</v>
      </c>
    </row>
    <row r="461" spans="1:5" ht="25.5" outlineLevel="1" x14ac:dyDescent="0.25">
      <c r="A461" s="33" t="s">
        <v>222</v>
      </c>
      <c r="B461" s="37" t="s">
        <v>309</v>
      </c>
      <c r="C461" s="38" t="s">
        <v>67</v>
      </c>
      <c r="D461" s="39">
        <v>0</v>
      </c>
      <c r="E461" s="40">
        <v>8316.11</v>
      </c>
    </row>
    <row r="462" spans="1:5" ht="89.25" outlineLevel="1" x14ac:dyDescent="0.25">
      <c r="A462" s="33" t="s">
        <v>222</v>
      </c>
      <c r="B462" s="37" t="s">
        <v>454</v>
      </c>
      <c r="C462" s="38" t="s">
        <v>611</v>
      </c>
      <c r="D462" s="39">
        <v>644726</v>
      </c>
      <c r="E462" s="40">
        <v>358000</v>
      </c>
    </row>
    <row r="463" spans="1:5" ht="178.5" outlineLevel="1" x14ac:dyDescent="0.25">
      <c r="A463" s="33" t="s">
        <v>222</v>
      </c>
      <c r="B463" s="37" t="s">
        <v>493</v>
      </c>
      <c r="C463" s="38" t="s">
        <v>620</v>
      </c>
      <c r="D463" s="39">
        <v>41600</v>
      </c>
      <c r="E463" s="40">
        <v>4702.04</v>
      </c>
    </row>
    <row r="464" spans="1:5" ht="63.75" outlineLevel="1" x14ac:dyDescent="0.25">
      <c r="A464" s="33" t="s">
        <v>222</v>
      </c>
      <c r="B464" s="37" t="s">
        <v>259</v>
      </c>
      <c r="C464" s="45" t="s">
        <v>9</v>
      </c>
      <c r="D464" s="39">
        <v>0</v>
      </c>
      <c r="E464" s="40">
        <v>20000</v>
      </c>
    </row>
    <row r="465" spans="1:5" s="19" customFormat="1" ht="15" x14ac:dyDescent="0.25">
      <c r="A465" s="54" t="s">
        <v>223</v>
      </c>
      <c r="B465" s="37"/>
      <c r="C465" s="53" t="s">
        <v>565</v>
      </c>
      <c r="D465" s="61">
        <f>D466+D470</f>
        <v>8568100</v>
      </c>
      <c r="E465" s="61">
        <f>E466+E470</f>
        <v>8179846.1900000004</v>
      </c>
    </row>
    <row r="466" spans="1:5" s="2" customFormat="1" ht="15" x14ac:dyDescent="0.25">
      <c r="A466" s="54" t="s">
        <v>223</v>
      </c>
      <c r="B466" s="37"/>
      <c r="C466" s="35" t="s">
        <v>520</v>
      </c>
      <c r="D466" s="36">
        <f>SUM(D467:D469)</f>
        <v>230000</v>
      </c>
      <c r="E466" s="36">
        <f>SUM(E467:E469)</f>
        <v>7097.98</v>
      </c>
    </row>
    <row r="467" spans="1:5" ht="38.25" outlineLevel="1" x14ac:dyDescent="0.25">
      <c r="A467" s="33" t="s">
        <v>223</v>
      </c>
      <c r="B467" s="37" t="s">
        <v>368</v>
      </c>
      <c r="C467" s="38" t="s">
        <v>115</v>
      </c>
      <c r="D467" s="39">
        <v>200000</v>
      </c>
      <c r="E467" s="40">
        <v>0</v>
      </c>
    </row>
    <row r="468" spans="1:5" ht="76.5" outlineLevel="1" x14ac:dyDescent="0.25">
      <c r="A468" s="33" t="s">
        <v>223</v>
      </c>
      <c r="B468" s="37" t="s">
        <v>310</v>
      </c>
      <c r="C468" s="38" t="s">
        <v>68</v>
      </c>
      <c r="D468" s="39">
        <v>0</v>
      </c>
      <c r="E468" s="40">
        <v>7097.98</v>
      </c>
    </row>
    <row r="469" spans="1:5" ht="63.75" outlineLevel="1" x14ac:dyDescent="0.25">
      <c r="A469" s="33" t="s">
        <v>223</v>
      </c>
      <c r="B469" s="37" t="s">
        <v>369</v>
      </c>
      <c r="C469" s="38" t="s">
        <v>116</v>
      </c>
      <c r="D469" s="39">
        <v>30000</v>
      </c>
      <c r="E469" s="40">
        <v>0</v>
      </c>
    </row>
    <row r="470" spans="1:5" ht="15" outlineLevel="1" x14ac:dyDescent="0.25">
      <c r="A470" s="33"/>
      <c r="B470" s="37"/>
      <c r="C470" s="45" t="s">
        <v>548</v>
      </c>
      <c r="D470" s="39">
        <f>SUM(D471:D473)</f>
        <v>8338100</v>
      </c>
      <c r="E470" s="39">
        <f>SUM(E471:E473)</f>
        <v>8172748.21</v>
      </c>
    </row>
    <row r="471" spans="1:5" ht="51" outlineLevel="1" x14ac:dyDescent="0.25">
      <c r="A471" s="33" t="s">
        <v>223</v>
      </c>
      <c r="B471" s="37" t="s">
        <v>494</v>
      </c>
      <c r="C471" s="38" t="s">
        <v>224</v>
      </c>
      <c r="D471" s="39">
        <v>5440300</v>
      </c>
      <c r="E471" s="40">
        <v>5440300</v>
      </c>
    </row>
    <row r="472" spans="1:5" ht="38.25" outlineLevel="1" x14ac:dyDescent="0.25">
      <c r="A472" s="33" t="s">
        <v>223</v>
      </c>
      <c r="B472" s="37" t="s">
        <v>495</v>
      </c>
      <c r="C472" s="38" t="s">
        <v>225</v>
      </c>
      <c r="D472" s="39">
        <v>2897800</v>
      </c>
      <c r="E472" s="40">
        <v>2568587.3199999998</v>
      </c>
    </row>
    <row r="473" spans="1:5" ht="38.25" outlineLevel="1" x14ac:dyDescent="0.25">
      <c r="A473" s="33" t="s">
        <v>223</v>
      </c>
      <c r="B473" s="37" t="s">
        <v>335</v>
      </c>
      <c r="C473" s="38" t="s">
        <v>88</v>
      </c>
      <c r="D473" s="39">
        <v>0</v>
      </c>
      <c r="E473" s="40">
        <v>163860.89000000001</v>
      </c>
    </row>
    <row r="474" spans="1:5" s="19" customFormat="1" ht="29.25" customHeight="1" x14ac:dyDescent="0.25">
      <c r="A474" s="30" t="s">
        <v>226</v>
      </c>
      <c r="B474" s="37"/>
      <c r="C474" s="53" t="s">
        <v>566</v>
      </c>
      <c r="D474" s="32">
        <f>D475+D495</f>
        <v>27827800</v>
      </c>
      <c r="E474" s="32">
        <f>E475+E495</f>
        <v>29544670.729999997</v>
      </c>
    </row>
    <row r="475" spans="1:5" s="2" customFormat="1" ht="15" x14ac:dyDescent="0.25">
      <c r="A475" s="54" t="s">
        <v>226</v>
      </c>
      <c r="B475" s="37"/>
      <c r="C475" s="35" t="s">
        <v>520</v>
      </c>
      <c r="D475" s="36">
        <f>SUM(D476:D494)</f>
        <v>8680000</v>
      </c>
      <c r="E475" s="36">
        <f>SUM(E476:E494)</f>
        <v>9899932.0799999982</v>
      </c>
    </row>
    <row r="476" spans="1:5" ht="135.75" customHeight="1" outlineLevel="1" x14ac:dyDescent="0.25">
      <c r="A476" s="33" t="s">
        <v>226</v>
      </c>
      <c r="B476" s="37" t="s">
        <v>496</v>
      </c>
      <c r="C476" s="38" t="s">
        <v>227</v>
      </c>
      <c r="D476" s="39">
        <v>0</v>
      </c>
      <c r="E476" s="40">
        <v>4.2699999999999996</v>
      </c>
    </row>
    <row r="477" spans="1:5" ht="42" customHeight="1" outlineLevel="1" x14ac:dyDescent="0.25">
      <c r="A477" s="33" t="s">
        <v>226</v>
      </c>
      <c r="B477" s="37" t="s">
        <v>368</v>
      </c>
      <c r="C477" s="38" t="s">
        <v>115</v>
      </c>
      <c r="D477" s="39">
        <v>6750000</v>
      </c>
      <c r="E477" s="40">
        <v>6569227.3799999999</v>
      </c>
    </row>
    <row r="478" spans="1:5" ht="42.75" customHeight="1" outlineLevel="1" x14ac:dyDescent="0.25">
      <c r="A478" s="33" t="s">
        <v>226</v>
      </c>
      <c r="B478" s="37" t="s">
        <v>396</v>
      </c>
      <c r="C478" s="38" t="s">
        <v>137</v>
      </c>
      <c r="D478" s="39">
        <v>400000</v>
      </c>
      <c r="E478" s="40">
        <v>172187.71</v>
      </c>
    </row>
    <row r="479" spans="1:5" ht="32.25" customHeight="1" outlineLevel="1" x14ac:dyDescent="0.25">
      <c r="A479" s="33" t="s">
        <v>226</v>
      </c>
      <c r="B479" s="37" t="s">
        <v>309</v>
      </c>
      <c r="C479" s="38" t="s">
        <v>67</v>
      </c>
      <c r="D479" s="39">
        <v>1500000</v>
      </c>
      <c r="E479" s="40">
        <v>1789468.84</v>
      </c>
    </row>
    <row r="480" spans="1:5" ht="100.5" customHeight="1" outlineLevel="1" x14ac:dyDescent="0.25">
      <c r="A480" s="33" t="s">
        <v>226</v>
      </c>
      <c r="B480" s="37" t="s">
        <v>441</v>
      </c>
      <c r="C480" s="38" t="s">
        <v>228</v>
      </c>
      <c r="D480" s="39">
        <v>0</v>
      </c>
      <c r="E480" s="40">
        <v>154825.82</v>
      </c>
    </row>
    <row r="481" spans="1:5" ht="76.5" outlineLevel="1" x14ac:dyDescent="0.25">
      <c r="A481" s="33" t="s">
        <v>226</v>
      </c>
      <c r="B481" s="37" t="s">
        <v>258</v>
      </c>
      <c r="C481" s="38" t="s">
        <v>3</v>
      </c>
      <c r="D481" s="39">
        <v>0</v>
      </c>
      <c r="E481" s="40">
        <v>106076.29</v>
      </c>
    </row>
    <row r="482" spans="1:5" ht="111.75" customHeight="1" outlineLevel="1" x14ac:dyDescent="0.25">
      <c r="A482" s="33" t="s">
        <v>226</v>
      </c>
      <c r="B482" s="37" t="s">
        <v>599</v>
      </c>
      <c r="C482" s="38" t="s">
        <v>626</v>
      </c>
      <c r="D482" s="39">
        <v>0</v>
      </c>
      <c r="E482" s="40">
        <v>7500</v>
      </c>
    </row>
    <row r="483" spans="1:5" ht="100.5" customHeight="1" outlineLevel="1" x14ac:dyDescent="0.25">
      <c r="A483" s="33" t="s">
        <v>226</v>
      </c>
      <c r="B483" s="37" t="s">
        <v>260</v>
      </c>
      <c r="C483" s="38" t="s">
        <v>606</v>
      </c>
      <c r="D483" s="39">
        <v>0</v>
      </c>
      <c r="E483" s="40">
        <v>88714.89</v>
      </c>
    </row>
    <row r="484" spans="1:5" ht="76.5" outlineLevel="1" x14ac:dyDescent="0.25">
      <c r="A484" s="33" t="s">
        <v>226</v>
      </c>
      <c r="B484" s="37" t="s">
        <v>557</v>
      </c>
      <c r="C484" s="38" t="s">
        <v>614</v>
      </c>
      <c r="D484" s="39">
        <v>0</v>
      </c>
      <c r="E484" s="40">
        <v>62997.31</v>
      </c>
    </row>
    <row r="485" spans="1:5" ht="76.5" outlineLevel="1" x14ac:dyDescent="0.25">
      <c r="A485" s="33" t="s">
        <v>226</v>
      </c>
      <c r="B485" s="37" t="s">
        <v>497</v>
      </c>
      <c r="C485" s="38" t="s">
        <v>608</v>
      </c>
      <c r="D485" s="39">
        <v>0</v>
      </c>
      <c r="E485" s="40">
        <v>406451.51</v>
      </c>
    </row>
    <row r="486" spans="1:5" ht="89.25" outlineLevel="1" x14ac:dyDescent="0.25">
      <c r="A486" s="33" t="s">
        <v>226</v>
      </c>
      <c r="B486" s="37" t="s">
        <v>456</v>
      </c>
      <c r="C486" s="45" t="s">
        <v>600</v>
      </c>
      <c r="D486" s="39">
        <v>0</v>
      </c>
      <c r="E486" s="40">
        <v>11000</v>
      </c>
    </row>
    <row r="487" spans="1:5" ht="63.75" outlineLevel="1" x14ac:dyDescent="0.25">
      <c r="A487" s="33" t="s">
        <v>226</v>
      </c>
      <c r="B487" s="37" t="s">
        <v>261</v>
      </c>
      <c r="C487" s="38" t="s">
        <v>588</v>
      </c>
      <c r="D487" s="39">
        <v>0</v>
      </c>
      <c r="E487" s="40">
        <v>3593.07</v>
      </c>
    </row>
    <row r="488" spans="1:5" ht="76.5" outlineLevel="1" x14ac:dyDescent="0.25">
      <c r="A488" s="33" t="s">
        <v>226</v>
      </c>
      <c r="B488" s="37" t="s">
        <v>262</v>
      </c>
      <c r="C488" s="38" t="s">
        <v>607</v>
      </c>
      <c r="D488" s="39">
        <v>0</v>
      </c>
      <c r="E488" s="40">
        <v>170217.17</v>
      </c>
    </row>
    <row r="489" spans="1:5" ht="63.75" outlineLevel="1" x14ac:dyDescent="0.25">
      <c r="A489" s="33" t="s">
        <v>226</v>
      </c>
      <c r="B489" s="37" t="s">
        <v>257</v>
      </c>
      <c r="C489" s="38" t="s">
        <v>1</v>
      </c>
      <c r="D489" s="39">
        <v>0</v>
      </c>
      <c r="E489" s="40">
        <v>86674.35</v>
      </c>
    </row>
    <row r="490" spans="1:5" ht="76.5" outlineLevel="1" x14ac:dyDescent="0.25">
      <c r="A490" s="33" t="s">
        <v>226</v>
      </c>
      <c r="B490" s="37" t="s">
        <v>310</v>
      </c>
      <c r="C490" s="38" t="s">
        <v>68</v>
      </c>
      <c r="D490" s="39">
        <v>0</v>
      </c>
      <c r="E490" s="40">
        <v>84876.18</v>
      </c>
    </row>
    <row r="491" spans="1:5" ht="68.25" customHeight="1" outlineLevel="1" x14ac:dyDescent="0.25">
      <c r="A491" s="33" t="s">
        <v>226</v>
      </c>
      <c r="B491" s="37" t="s">
        <v>369</v>
      </c>
      <c r="C491" s="38" t="s">
        <v>116</v>
      </c>
      <c r="D491" s="39">
        <v>0</v>
      </c>
      <c r="E491" s="40">
        <v>37430.28</v>
      </c>
    </row>
    <row r="492" spans="1:5" ht="71.25" customHeight="1" outlineLevel="1" x14ac:dyDescent="0.25">
      <c r="A492" s="33" t="s">
        <v>226</v>
      </c>
      <c r="B492" s="37" t="s">
        <v>402</v>
      </c>
      <c r="C492" s="38" t="s">
        <v>144</v>
      </c>
      <c r="D492" s="39">
        <v>30000</v>
      </c>
      <c r="E492" s="40">
        <v>90998.34</v>
      </c>
    </row>
    <row r="493" spans="1:5" ht="72.75" customHeight="1" outlineLevel="1" x14ac:dyDescent="0.25">
      <c r="A493" s="33" t="s">
        <v>226</v>
      </c>
      <c r="B493" s="37" t="s">
        <v>259</v>
      </c>
      <c r="C493" s="45" t="s">
        <v>9</v>
      </c>
      <c r="D493" s="39">
        <v>0</v>
      </c>
      <c r="E493" s="40">
        <v>57088.67</v>
      </c>
    </row>
    <row r="494" spans="1:5" ht="25.5" outlineLevel="1" x14ac:dyDescent="0.25">
      <c r="A494" s="33" t="s">
        <v>226</v>
      </c>
      <c r="B494" s="37" t="s">
        <v>312</v>
      </c>
      <c r="C494" s="38" t="s">
        <v>71</v>
      </c>
      <c r="D494" s="39">
        <v>0</v>
      </c>
      <c r="E494" s="40">
        <v>600</v>
      </c>
    </row>
    <row r="495" spans="1:5" ht="15" outlineLevel="1" x14ac:dyDescent="0.25">
      <c r="A495" s="33"/>
      <c r="B495" s="37"/>
      <c r="C495" s="45" t="s">
        <v>548</v>
      </c>
      <c r="D495" s="39">
        <f>SUM(D496:D497)</f>
        <v>19147800</v>
      </c>
      <c r="E495" s="39">
        <f>SUM(E496:E497)</f>
        <v>19644738.649999999</v>
      </c>
    </row>
    <row r="496" spans="1:5" ht="38.25" outlineLevel="1" x14ac:dyDescent="0.25">
      <c r="A496" s="33" t="s">
        <v>226</v>
      </c>
      <c r="B496" s="37" t="s">
        <v>498</v>
      </c>
      <c r="C496" s="38" t="s">
        <v>229</v>
      </c>
      <c r="D496" s="39">
        <v>19147800</v>
      </c>
      <c r="E496" s="40">
        <v>19590272.559999999</v>
      </c>
    </row>
    <row r="497" spans="1:5" ht="51" outlineLevel="1" x14ac:dyDescent="0.25">
      <c r="A497" s="33" t="s">
        <v>226</v>
      </c>
      <c r="B497" s="37" t="s">
        <v>338</v>
      </c>
      <c r="C497" s="38" t="s">
        <v>91</v>
      </c>
      <c r="D497" s="39">
        <v>0</v>
      </c>
      <c r="E497" s="40">
        <v>54466.09</v>
      </c>
    </row>
    <row r="498" spans="1:5" s="19" customFormat="1" ht="46.5" customHeight="1" x14ac:dyDescent="0.25">
      <c r="A498" s="30" t="s">
        <v>230</v>
      </c>
      <c r="B498" s="37"/>
      <c r="C498" s="53" t="s">
        <v>681</v>
      </c>
      <c r="D498" s="32">
        <f>D499+D508</f>
        <v>269424800</v>
      </c>
      <c r="E498" s="32">
        <f>E499+E508</f>
        <v>204102073.53999999</v>
      </c>
    </row>
    <row r="499" spans="1:5" s="2" customFormat="1" ht="15" x14ac:dyDescent="0.25">
      <c r="A499" s="54" t="s">
        <v>230</v>
      </c>
      <c r="B499" s="37"/>
      <c r="C499" s="35" t="s">
        <v>520</v>
      </c>
      <c r="D499" s="36">
        <f>SUM(D500:D507)</f>
        <v>28170000</v>
      </c>
      <c r="E499" s="36">
        <f>SUM(E500:E507)</f>
        <v>14842521.209999999</v>
      </c>
    </row>
    <row r="500" spans="1:5" ht="63.75" outlineLevel="1" x14ac:dyDescent="0.25">
      <c r="A500" s="33" t="s">
        <v>230</v>
      </c>
      <c r="B500" s="37" t="s">
        <v>349</v>
      </c>
      <c r="C500" s="38" t="s">
        <v>100</v>
      </c>
      <c r="D500" s="39">
        <v>28000000</v>
      </c>
      <c r="E500" s="40">
        <v>10032250</v>
      </c>
    </row>
    <row r="501" spans="1:5" ht="25.5" outlineLevel="1" x14ac:dyDescent="0.25">
      <c r="A501" s="33" t="s">
        <v>230</v>
      </c>
      <c r="B501" s="37" t="s">
        <v>309</v>
      </c>
      <c r="C501" s="38" t="s">
        <v>67</v>
      </c>
      <c r="D501" s="39">
        <v>0</v>
      </c>
      <c r="E501" s="40">
        <v>2722073.3499999996</v>
      </c>
    </row>
    <row r="502" spans="1:5" ht="140.25" outlineLevel="1" x14ac:dyDescent="0.25">
      <c r="A502" s="33" t="s">
        <v>230</v>
      </c>
      <c r="B502" s="37" t="s">
        <v>499</v>
      </c>
      <c r="C502" s="38" t="s">
        <v>231</v>
      </c>
      <c r="D502" s="39">
        <v>0</v>
      </c>
      <c r="E502" s="40">
        <v>1675119.83</v>
      </c>
    </row>
    <row r="503" spans="1:5" ht="127.5" outlineLevel="1" x14ac:dyDescent="0.25">
      <c r="A503" s="33" t="s">
        <v>230</v>
      </c>
      <c r="B503" s="37" t="s">
        <v>500</v>
      </c>
      <c r="C503" s="38" t="s">
        <v>232</v>
      </c>
      <c r="D503" s="39">
        <v>0</v>
      </c>
      <c r="E503" s="40">
        <v>212000</v>
      </c>
    </row>
    <row r="504" spans="1:5" ht="76.5" outlineLevel="1" x14ac:dyDescent="0.25">
      <c r="A504" s="33" t="s">
        <v>230</v>
      </c>
      <c r="B504" s="37" t="s">
        <v>310</v>
      </c>
      <c r="C504" s="38" t="s">
        <v>68</v>
      </c>
      <c r="D504" s="39">
        <v>0</v>
      </c>
      <c r="E504" s="40">
        <v>247.2</v>
      </c>
    </row>
    <row r="505" spans="1:5" ht="63.75" outlineLevel="1" x14ac:dyDescent="0.25">
      <c r="A505" s="33" t="s">
        <v>230</v>
      </c>
      <c r="B505" s="37" t="s">
        <v>369</v>
      </c>
      <c r="C505" s="38" t="s">
        <v>116</v>
      </c>
      <c r="D505" s="39">
        <v>170000</v>
      </c>
      <c r="E505" s="40">
        <v>196080.83</v>
      </c>
    </row>
    <row r="506" spans="1:5" ht="63.75" outlineLevel="1" x14ac:dyDescent="0.25">
      <c r="A506" s="33" t="s">
        <v>230</v>
      </c>
      <c r="B506" s="37" t="s">
        <v>259</v>
      </c>
      <c r="C506" s="45" t="s">
        <v>9</v>
      </c>
      <c r="D506" s="39">
        <v>0</v>
      </c>
      <c r="E506" s="40">
        <v>4000</v>
      </c>
    </row>
    <row r="507" spans="1:5" ht="25.5" outlineLevel="1" x14ac:dyDescent="0.25">
      <c r="A507" s="33" t="s">
        <v>230</v>
      </c>
      <c r="B507" s="37" t="s">
        <v>312</v>
      </c>
      <c r="C507" s="38" t="s">
        <v>71</v>
      </c>
      <c r="D507" s="39">
        <v>0</v>
      </c>
      <c r="E507" s="40">
        <v>750</v>
      </c>
    </row>
    <row r="508" spans="1:5" ht="15" outlineLevel="1" x14ac:dyDescent="0.25">
      <c r="A508" s="33"/>
      <c r="B508" s="37"/>
      <c r="C508" s="45" t="s">
        <v>548</v>
      </c>
      <c r="D508" s="39">
        <f>SUM(D509:D525)</f>
        <v>241254800</v>
      </c>
      <c r="E508" s="39">
        <f>SUM(E509:E525)</f>
        <v>189259552.32999998</v>
      </c>
    </row>
    <row r="509" spans="1:5" ht="38.25" outlineLevel="1" x14ac:dyDescent="0.25">
      <c r="A509" s="33" t="s">
        <v>230</v>
      </c>
      <c r="B509" s="37" t="s">
        <v>501</v>
      </c>
      <c r="C509" s="38" t="s">
        <v>233</v>
      </c>
      <c r="D509" s="39">
        <v>171200</v>
      </c>
      <c r="E509" s="40">
        <v>124379.64</v>
      </c>
    </row>
    <row r="510" spans="1:5" ht="38.25" outlineLevel="1" x14ac:dyDescent="0.25">
      <c r="A510" s="33" t="s">
        <v>230</v>
      </c>
      <c r="B510" s="37" t="s">
        <v>502</v>
      </c>
      <c r="C510" s="38" t="s">
        <v>234</v>
      </c>
      <c r="D510" s="39">
        <v>6106500</v>
      </c>
      <c r="E510" s="40">
        <v>6106500</v>
      </c>
    </row>
    <row r="511" spans="1:5" ht="51" outlineLevel="1" x14ac:dyDescent="0.25">
      <c r="A511" s="33" t="s">
        <v>230</v>
      </c>
      <c r="B511" s="37" t="s">
        <v>503</v>
      </c>
      <c r="C511" s="38" t="s">
        <v>235</v>
      </c>
      <c r="D511" s="39">
        <v>25964100</v>
      </c>
      <c r="E511" s="40">
        <v>25964100</v>
      </c>
    </row>
    <row r="512" spans="1:5" ht="38.25" outlineLevel="1" x14ac:dyDescent="0.25">
      <c r="A512" s="33" t="s">
        <v>230</v>
      </c>
      <c r="B512" s="37" t="s">
        <v>504</v>
      </c>
      <c r="C512" s="38" t="s">
        <v>236</v>
      </c>
      <c r="D512" s="39">
        <v>50282800</v>
      </c>
      <c r="E512" s="40">
        <v>23768900.02</v>
      </c>
    </row>
    <row r="513" spans="1:5" ht="76.5" outlineLevel="1" x14ac:dyDescent="0.25">
      <c r="A513" s="33" t="s">
        <v>230</v>
      </c>
      <c r="B513" s="37" t="s">
        <v>505</v>
      </c>
      <c r="C513" s="38" t="s">
        <v>237</v>
      </c>
      <c r="D513" s="39">
        <v>138820100</v>
      </c>
      <c r="E513" s="40">
        <v>65913500</v>
      </c>
    </row>
    <row r="514" spans="1:5" ht="38.25" outlineLevel="1" x14ac:dyDescent="0.25">
      <c r="A514" s="33" t="s">
        <v>230</v>
      </c>
      <c r="B514" s="37" t="s">
        <v>427</v>
      </c>
      <c r="C514" s="38" t="s">
        <v>657</v>
      </c>
      <c r="D514" s="39">
        <v>0</v>
      </c>
      <c r="E514" s="40">
        <v>30543207.98</v>
      </c>
    </row>
    <row r="515" spans="1:5" ht="25.5" outlineLevel="1" x14ac:dyDescent="0.25">
      <c r="A515" s="33" t="s">
        <v>230</v>
      </c>
      <c r="B515" s="37" t="s">
        <v>506</v>
      </c>
      <c r="C515" s="38" t="s">
        <v>238</v>
      </c>
      <c r="D515" s="39">
        <v>19910100</v>
      </c>
      <c r="E515" s="40">
        <v>1823600</v>
      </c>
    </row>
    <row r="516" spans="1:5" ht="51" outlineLevel="1" x14ac:dyDescent="0.25">
      <c r="A516" s="33" t="s">
        <v>230</v>
      </c>
      <c r="B516" s="37" t="s">
        <v>507</v>
      </c>
      <c r="C516" s="38" t="s">
        <v>239</v>
      </c>
      <c r="D516" s="39">
        <v>0</v>
      </c>
      <c r="E516" s="40">
        <v>16372600</v>
      </c>
    </row>
    <row r="517" spans="1:5" ht="38.25" outlineLevel="1" x14ac:dyDescent="0.25">
      <c r="A517" s="33" t="s">
        <v>230</v>
      </c>
      <c r="B517" s="37" t="s">
        <v>407</v>
      </c>
      <c r="C517" s="38" t="s">
        <v>148</v>
      </c>
      <c r="D517" s="39">
        <v>0</v>
      </c>
      <c r="E517" s="40">
        <v>19113500</v>
      </c>
    </row>
    <row r="518" spans="1:5" ht="38.25" outlineLevel="1" x14ac:dyDescent="0.25">
      <c r="A518" s="33" t="s">
        <v>230</v>
      </c>
      <c r="B518" s="37" t="s">
        <v>337</v>
      </c>
      <c r="C518" s="38" t="s">
        <v>90</v>
      </c>
      <c r="D518" s="39">
        <v>0</v>
      </c>
      <c r="E518" s="40">
        <v>364488.82</v>
      </c>
    </row>
    <row r="519" spans="1:5" ht="63.75" outlineLevel="1" x14ac:dyDescent="0.25">
      <c r="A519" s="33" t="s">
        <v>230</v>
      </c>
      <c r="B519" s="37" t="s">
        <v>508</v>
      </c>
      <c r="C519" s="38" t="s">
        <v>567</v>
      </c>
      <c r="D519" s="39">
        <v>0</v>
      </c>
      <c r="E519" s="40">
        <v>818369.95</v>
      </c>
    </row>
    <row r="520" spans="1:5" ht="51" outlineLevel="1" x14ac:dyDescent="0.25">
      <c r="A520" s="33" t="s">
        <v>230</v>
      </c>
      <c r="B520" s="37" t="s">
        <v>509</v>
      </c>
      <c r="C520" s="38" t="s">
        <v>670</v>
      </c>
      <c r="D520" s="39">
        <v>0</v>
      </c>
      <c r="E520" s="40">
        <v>1087870.06</v>
      </c>
    </row>
    <row r="521" spans="1:5" ht="51" outlineLevel="1" x14ac:dyDescent="0.25">
      <c r="A521" s="33" t="s">
        <v>230</v>
      </c>
      <c r="B521" s="37" t="s">
        <v>338</v>
      </c>
      <c r="C521" s="38" t="s">
        <v>91</v>
      </c>
      <c r="D521" s="39">
        <v>0</v>
      </c>
      <c r="E521" s="40">
        <v>210057.91</v>
      </c>
    </row>
    <row r="522" spans="1:5" ht="51" outlineLevel="1" x14ac:dyDescent="0.25">
      <c r="A522" s="33" t="s">
        <v>230</v>
      </c>
      <c r="B522" s="37" t="s">
        <v>510</v>
      </c>
      <c r="C522" s="38" t="s">
        <v>240</v>
      </c>
      <c r="D522" s="39">
        <v>0</v>
      </c>
      <c r="E522" s="40">
        <v>-2022105.84</v>
      </c>
    </row>
    <row r="523" spans="1:5" ht="38.25" outlineLevel="1" x14ac:dyDescent="0.25">
      <c r="A523" s="33" t="s">
        <v>230</v>
      </c>
      <c r="B523" s="37" t="s">
        <v>511</v>
      </c>
      <c r="C523" s="38" t="s">
        <v>671</v>
      </c>
      <c r="D523" s="39">
        <v>0</v>
      </c>
      <c r="E523" s="40">
        <v>-340677.04</v>
      </c>
    </row>
    <row r="524" spans="1:5" ht="38.25" outlineLevel="1" x14ac:dyDescent="0.25">
      <c r="A524" s="33" t="s">
        <v>230</v>
      </c>
      <c r="B524" s="37" t="s">
        <v>512</v>
      </c>
      <c r="C524" s="38" t="s">
        <v>241</v>
      </c>
      <c r="D524" s="39">
        <v>0</v>
      </c>
      <c r="E524" s="40">
        <v>-0.03</v>
      </c>
    </row>
    <row r="525" spans="1:5" ht="38.25" outlineLevel="1" x14ac:dyDescent="0.25">
      <c r="A525" s="33" t="s">
        <v>230</v>
      </c>
      <c r="B525" s="37" t="s">
        <v>513</v>
      </c>
      <c r="C525" s="38" t="s">
        <v>242</v>
      </c>
      <c r="D525" s="39">
        <v>0</v>
      </c>
      <c r="E525" s="40">
        <v>-588739.14</v>
      </c>
    </row>
    <row r="526" spans="1:5" s="19" customFormat="1" ht="15" x14ac:dyDescent="0.25">
      <c r="A526" s="30" t="s">
        <v>243</v>
      </c>
      <c r="B526" s="37"/>
      <c r="C526" s="53" t="s">
        <v>568</v>
      </c>
      <c r="D526" s="32">
        <v>120546400</v>
      </c>
      <c r="E526" s="42">
        <v>120546400</v>
      </c>
    </row>
    <row r="527" spans="1:5" s="2" customFormat="1" ht="15" x14ac:dyDescent="0.25">
      <c r="A527" s="54" t="s">
        <v>243</v>
      </c>
      <c r="B527" s="37"/>
      <c r="C527" s="35" t="s">
        <v>548</v>
      </c>
      <c r="D527" s="36">
        <f>SUM(D528)</f>
        <v>120546400</v>
      </c>
      <c r="E527" s="36">
        <f>SUM(E528)</f>
        <v>120546400</v>
      </c>
    </row>
    <row r="528" spans="1:5" ht="89.25" outlineLevel="1" x14ac:dyDescent="0.25">
      <c r="A528" s="33" t="s">
        <v>243</v>
      </c>
      <c r="B528" s="37" t="s">
        <v>514</v>
      </c>
      <c r="C528" s="38" t="s">
        <v>244</v>
      </c>
      <c r="D528" s="39">
        <v>120546400</v>
      </c>
      <c r="E528" s="40">
        <v>120546400</v>
      </c>
    </row>
    <row r="529" spans="1:5" s="19" customFormat="1" ht="15" collapsed="1" x14ac:dyDescent="0.25">
      <c r="A529" s="30" t="s">
        <v>245</v>
      </c>
      <c r="B529" s="37"/>
      <c r="C529" s="53" t="s">
        <v>686</v>
      </c>
      <c r="D529" s="32">
        <v>0</v>
      </c>
      <c r="E529" s="42">
        <v>110992.73</v>
      </c>
    </row>
    <row r="530" spans="1:5" s="2" customFormat="1" ht="15" x14ac:dyDescent="0.25">
      <c r="A530" s="54" t="s">
        <v>245</v>
      </c>
      <c r="B530" s="37"/>
      <c r="C530" s="22" t="s">
        <v>520</v>
      </c>
      <c r="D530" s="36">
        <f>D531</f>
        <v>0</v>
      </c>
      <c r="E530" s="36">
        <f>E531</f>
        <v>110992.73</v>
      </c>
    </row>
    <row r="531" spans="1:5" ht="25.5" outlineLevel="1" x14ac:dyDescent="0.25">
      <c r="A531" s="33" t="s">
        <v>245</v>
      </c>
      <c r="B531" s="37" t="s">
        <v>309</v>
      </c>
      <c r="C531" s="38" t="s">
        <v>67</v>
      </c>
      <c r="D531" s="39">
        <v>0</v>
      </c>
      <c r="E531" s="40">
        <v>110992.73</v>
      </c>
    </row>
    <row r="532" spans="1:5" ht="15" x14ac:dyDescent="0.25">
      <c r="A532" s="30" t="s">
        <v>246</v>
      </c>
      <c r="B532" s="37"/>
      <c r="C532" s="53" t="s">
        <v>679</v>
      </c>
      <c r="D532" s="44">
        <f>D533+D536</f>
        <v>8552600</v>
      </c>
      <c r="E532" s="44">
        <f>E533+E536</f>
        <v>3830982.09</v>
      </c>
    </row>
    <row r="533" spans="1:5" s="2" customFormat="1" ht="15" x14ac:dyDescent="0.25">
      <c r="A533" s="54" t="s">
        <v>246</v>
      </c>
      <c r="B533" s="37"/>
      <c r="C533" s="35" t="s">
        <v>520</v>
      </c>
      <c r="D533" s="36">
        <f>SUM(D534:D535)</f>
        <v>0</v>
      </c>
      <c r="E533" s="36">
        <f>SUM(E534:E535)</f>
        <v>141382.09</v>
      </c>
    </row>
    <row r="534" spans="1:5" ht="25.5" outlineLevel="1" x14ac:dyDescent="0.25">
      <c r="A534" s="33" t="s">
        <v>246</v>
      </c>
      <c r="B534" s="37" t="s">
        <v>309</v>
      </c>
      <c r="C534" s="38" t="s">
        <v>67</v>
      </c>
      <c r="D534" s="39">
        <v>0</v>
      </c>
      <c r="E534" s="40">
        <v>76088.240000000005</v>
      </c>
    </row>
    <row r="535" spans="1:5" ht="76.5" outlineLevel="1" x14ac:dyDescent="0.25">
      <c r="A535" s="33" t="s">
        <v>246</v>
      </c>
      <c r="B535" s="37" t="s">
        <v>310</v>
      </c>
      <c r="C535" s="38" t="s">
        <v>68</v>
      </c>
      <c r="D535" s="39">
        <v>0</v>
      </c>
      <c r="E535" s="40">
        <v>65293.85</v>
      </c>
    </row>
    <row r="536" spans="1:5" ht="15" outlineLevel="1" x14ac:dyDescent="0.25">
      <c r="A536" s="33"/>
      <c r="B536" s="37"/>
      <c r="C536" s="45" t="s">
        <v>548</v>
      </c>
      <c r="D536" s="39">
        <f>SUM(D537:D539)</f>
        <v>8552600</v>
      </c>
      <c r="E536" s="39">
        <f>SUM(E537:E539)</f>
        <v>3689600</v>
      </c>
    </row>
    <row r="537" spans="1:5" ht="63.75" outlineLevel="1" x14ac:dyDescent="0.25">
      <c r="A537" s="33" t="s">
        <v>246</v>
      </c>
      <c r="B537" s="37" t="s">
        <v>488</v>
      </c>
      <c r="C537" s="38" t="s">
        <v>216</v>
      </c>
      <c r="D537" s="39">
        <v>4863000</v>
      </c>
      <c r="E537" s="40">
        <v>0</v>
      </c>
    </row>
    <row r="538" spans="1:5" ht="51" outlineLevel="1" x14ac:dyDescent="0.25">
      <c r="A538" s="33" t="s">
        <v>246</v>
      </c>
      <c r="B538" s="37" t="s">
        <v>515</v>
      </c>
      <c r="C538" s="38" t="s">
        <v>247</v>
      </c>
      <c r="D538" s="39">
        <v>1536400</v>
      </c>
      <c r="E538" s="40">
        <v>1536400</v>
      </c>
    </row>
    <row r="539" spans="1:5" ht="51" outlineLevel="1" x14ac:dyDescent="0.25">
      <c r="A539" s="33" t="s">
        <v>246</v>
      </c>
      <c r="B539" s="37" t="s">
        <v>516</v>
      </c>
      <c r="C539" s="38" t="s">
        <v>248</v>
      </c>
      <c r="D539" s="39">
        <v>2153200</v>
      </c>
      <c r="E539" s="40">
        <v>2153200</v>
      </c>
    </row>
    <row r="540" spans="1:5" s="19" customFormat="1" ht="15" x14ac:dyDescent="0.25">
      <c r="A540" s="30" t="s">
        <v>249</v>
      </c>
      <c r="B540" s="37"/>
      <c r="C540" s="53" t="s">
        <v>569</v>
      </c>
      <c r="D540" s="32">
        <v>425000</v>
      </c>
      <c r="E540" s="42">
        <v>2785175.21</v>
      </c>
    </row>
    <row r="541" spans="1:5" s="2" customFormat="1" ht="15" x14ac:dyDescent="0.25">
      <c r="A541" s="54" t="s">
        <v>249</v>
      </c>
      <c r="B541" s="37"/>
      <c r="C541" s="35" t="s">
        <v>520</v>
      </c>
      <c r="D541" s="36">
        <f>SUM(D542:D547)</f>
        <v>425000</v>
      </c>
      <c r="E541" s="36">
        <f>SUM(E542:E547)</f>
        <v>2785175.21</v>
      </c>
    </row>
    <row r="542" spans="1:5" ht="51" outlineLevel="1" x14ac:dyDescent="0.25">
      <c r="A542" s="33" t="s">
        <v>249</v>
      </c>
      <c r="B542" s="37" t="s">
        <v>517</v>
      </c>
      <c r="C542" s="38" t="s">
        <v>250</v>
      </c>
      <c r="D542" s="39">
        <v>425000</v>
      </c>
      <c r="E542" s="40">
        <v>985000</v>
      </c>
    </row>
    <row r="543" spans="1:5" ht="25.5" outlineLevel="1" x14ac:dyDescent="0.25">
      <c r="A543" s="33" t="s">
        <v>249</v>
      </c>
      <c r="B543" s="37" t="s">
        <v>309</v>
      </c>
      <c r="C543" s="38" t="s">
        <v>67</v>
      </c>
      <c r="D543" s="39">
        <v>0</v>
      </c>
      <c r="E543" s="40">
        <v>3288.8</v>
      </c>
    </row>
    <row r="544" spans="1:5" ht="89.25" outlineLevel="1" x14ac:dyDescent="0.25">
      <c r="A544" s="33" t="s">
        <v>249</v>
      </c>
      <c r="B544" s="37" t="s">
        <v>454</v>
      </c>
      <c r="C544" s="38" t="s">
        <v>611</v>
      </c>
      <c r="D544" s="39">
        <v>0</v>
      </c>
      <c r="E544" s="40">
        <v>140500</v>
      </c>
    </row>
    <row r="545" spans="1:5" ht="102" outlineLevel="1" x14ac:dyDescent="0.25">
      <c r="A545" s="33" t="s">
        <v>249</v>
      </c>
      <c r="B545" s="37" t="s">
        <v>601</v>
      </c>
      <c r="C545" s="38" t="s">
        <v>627</v>
      </c>
      <c r="D545" s="39">
        <v>0</v>
      </c>
      <c r="E545" s="40">
        <v>1134000</v>
      </c>
    </row>
    <row r="546" spans="1:5" ht="63.75" outlineLevel="1" x14ac:dyDescent="0.25">
      <c r="A546" s="33" t="s">
        <v>249</v>
      </c>
      <c r="B546" s="37" t="s">
        <v>261</v>
      </c>
      <c r="C546" s="45" t="s">
        <v>588</v>
      </c>
      <c r="D546" s="39">
        <v>0</v>
      </c>
      <c r="E546" s="40">
        <v>417386.41</v>
      </c>
    </row>
    <row r="547" spans="1:5" ht="76.5" outlineLevel="1" x14ac:dyDescent="0.25">
      <c r="A547" s="33" t="s">
        <v>249</v>
      </c>
      <c r="B547" s="37" t="s">
        <v>262</v>
      </c>
      <c r="C547" s="38" t="s">
        <v>607</v>
      </c>
      <c r="D547" s="39">
        <v>0</v>
      </c>
      <c r="E547" s="40">
        <v>105000</v>
      </c>
    </row>
    <row r="548" spans="1:5" s="19" customFormat="1" ht="25.5" x14ac:dyDescent="0.25">
      <c r="A548" s="30" t="s">
        <v>251</v>
      </c>
      <c r="B548" s="37"/>
      <c r="C548" s="21" t="s">
        <v>602</v>
      </c>
      <c r="D548" s="32">
        <v>1000</v>
      </c>
      <c r="E548" s="42">
        <v>1771.64</v>
      </c>
    </row>
    <row r="549" spans="1:5" s="2" customFormat="1" ht="15" x14ac:dyDescent="0.25">
      <c r="A549" s="54" t="s">
        <v>251</v>
      </c>
      <c r="B549" s="37"/>
      <c r="C549" s="35" t="s">
        <v>520</v>
      </c>
      <c r="D549" s="36">
        <f>SUM(D550:D550)</f>
        <v>1000</v>
      </c>
      <c r="E549" s="36">
        <f>SUM(E550:E550)</f>
        <v>1771.64</v>
      </c>
    </row>
    <row r="550" spans="1:5" ht="25.5" outlineLevel="1" x14ac:dyDescent="0.25">
      <c r="A550" s="33" t="s">
        <v>251</v>
      </c>
      <c r="B550" s="37" t="s">
        <v>309</v>
      </c>
      <c r="C550" s="38" t="s">
        <v>67</v>
      </c>
      <c r="D550" s="39">
        <v>1000</v>
      </c>
      <c r="E550" s="40">
        <v>1771.64</v>
      </c>
    </row>
    <row r="551" spans="1:5" s="19" customFormat="1" ht="15" x14ac:dyDescent="0.25">
      <c r="A551" s="30" t="s">
        <v>252</v>
      </c>
      <c r="B551" s="37"/>
      <c r="C551" s="53" t="s">
        <v>570</v>
      </c>
      <c r="D551" s="32">
        <v>41000</v>
      </c>
      <c r="E551" s="42">
        <v>0</v>
      </c>
    </row>
    <row r="552" spans="1:5" s="2" customFormat="1" ht="15" x14ac:dyDescent="0.25">
      <c r="A552" s="54" t="s">
        <v>252</v>
      </c>
      <c r="B552" s="37"/>
      <c r="C552" s="35" t="s">
        <v>520</v>
      </c>
      <c r="D552" s="36">
        <f>SUM(D553:D554)</f>
        <v>41000</v>
      </c>
      <c r="E552" s="36">
        <f>SUM(E553:E554)</f>
        <v>0</v>
      </c>
    </row>
    <row r="553" spans="1:5" ht="76.5" outlineLevel="1" x14ac:dyDescent="0.25">
      <c r="A553" s="33" t="s">
        <v>252</v>
      </c>
      <c r="B553" s="37" t="s">
        <v>310</v>
      </c>
      <c r="C553" s="38" t="s">
        <v>68</v>
      </c>
      <c r="D553" s="39">
        <v>39000</v>
      </c>
      <c r="E553" s="40">
        <v>0</v>
      </c>
    </row>
    <row r="554" spans="1:5" ht="63.75" outlineLevel="1" x14ac:dyDescent="0.25">
      <c r="A554" s="33" t="s">
        <v>252</v>
      </c>
      <c r="B554" s="37" t="s">
        <v>402</v>
      </c>
      <c r="C554" s="38" t="s">
        <v>144</v>
      </c>
      <c r="D554" s="39">
        <v>2000</v>
      </c>
      <c r="E554" s="40">
        <v>0</v>
      </c>
    </row>
    <row r="555" spans="1:5" s="19" customFormat="1" ht="15" x14ac:dyDescent="0.25">
      <c r="A555" s="54" t="s">
        <v>253</v>
      </c>
      <c r="B555" s="37"/>
      <c r="C555" s="53" t="s">
        <v>571</v>
      </c>
      <c r="D555" s="32">
        <v>421000</v>
      </c>
      <c r="E555" s="42">
        <v>73273.87</v>
      </c>
    </row>
    <row r="556" spans="1:5" s="2" customFormat="1" ht="15" x14ac:dyDescent="0.25">
      <c r="A556" s="54" t="s">
        <v>253</v>
      </c>
      <c r="B556" s="37"/>
      <c r="C556" s="35" t="s">
        <v>520</v>
      </c>
      <c r="D556" s="36">
        <f>SUM(D557:D559)</f>
        <v>421000</v>
      </c>
      <c r="E556" s="36">
        <f>SUM(E557:E559)</f>
        <v>73273.87</v>
      </c>
    </row>
    <row r="557" spans="1:5" ht="25.5" outlineLevel="1" x14ac:dyDescent="0.25">
      <c r="A557" s="33" t="s">
        <v>253</v>
      </c>
      <c r="B557" s="37" t="s">
        <v>309</v>
      </c>
      <c r="C557" s="38" t="s">
        <v>67</v>
      </c>
      <c r="D557" s="39">
        <v>6000</v>
      </c>
      <c r="E557" s="40">
        <v>22483.870000000003</v>
      </c>
    </row>
    <row r="558" spans="1:5" ht="207" customHeight="1" outlineLevel="1" x14ac:dyDescent="0.25">
      <c r="A558" s="33" t="s">
        <v>253</v>
      </c>
      <c r="B558" s="37" t="s">
        <v>493</v>
      </c>
      <c r="C558" s="38" t="s">
        <v>620</v>
      </c>
      <c r="D558" s="39">
        <v>75000</v>
      </c>
      <c r="E558" s="40">
        <v>40000</v>
      </c>
    </row>
    <row r="559" spans="1:5" ht="63" customHeight="1" outlineLevel="1" x14ac:dyDescent="0.25">
      <c r="A559" s="33" t="s">
        <v>253</v>
      </c>
      <c r="B559" s="37" t="s">
        <v>518</v>
      </c>
      <c r="C559" s="38" t="s">
        <v>254</v>
      </c>
      <c r="D559" s="39">
        <v>340000</v>
      </c>
      <c r="E559" s="40">
        <v>10790</v>
      </c>
    </row>
    <row r="560" spans="1:5" s="19" customFormat="1" ht="15" x14ac:dyDescent="0.25">
      <c r="A560" s="30" t="s">
        <v>255</v>
      </c>
      <c r="B560" s="37"/>
      <c r="C560" s="53" t="s">
        <v>572</v>
      </c>
      <c r="D560" s="32">
        <v>0</v>
      </c>
      <c r="E560" s="42">
        <v>300</v>
      </c>
    </row>
    <row r="561" spans="1:5" s="2" customFormat="1" ht="15" x14ac:dyDescent="0.25">
      <c r="A561" s="54" t="s">
        <v>255</v>
      </c>
      <c r="B561" s="37"/>
      <c r="C561" s="35" t="s">
        <v>520</v>
      </c>
      <c r="D561" s="36">
        <f>SUM(D562:D563)</f>
        <v>0</v>
      </c>
      <c r="E561" s="36">
        <f>SUM(E562:E563)</f>
        <v>300</v>
      </c>
    </row>
    <row r="562" spans="1:5" ht="76.5" outlineLevel="1" x14ac:dyDescent="0.25">
      <c r="A562" s="33" t="s">
        <v>255</v>
      </c>
      <c r="B562" s="37" t="s">
        <v>258</v>
      </c>
      <c r="C562" s="38" t="s">
        <v>3</v>
      </c>
      <c r="D562" s="39">
        <v>0</v>
      </c>
      <c r="E562" s="40">
        <v>50</v>
      </c>
    </row>
    <row r="563" spans="1:5" ht="88.5" customHeight="1" outlineLevel="1" x14ac:dyDescent="0.25">
      <c r="A563" s="33" t="s">
        <v>255</v>
      </c>
      <c r="B563" s="37" t="s">
        <v>262</v>
      </c>
      <c r="C563" s="38" t="s">
        <v>607</v>
      </c>
      <c r="D563" s="39">
        <v>0</v>
      </c>
      <c r="E563" s="40">
        <v>250</v>
      </c>
    </row>
    <row r="564" spans="1:5" s="19" customFormat="1" ht="15" x14ac:dyDescent="0.25">
      <c r="A564" s="30" t="s">
        <v>256</v>
      </c>
      <c r="B564" s="37"/>
      <c r="C564" s="53" t="s">
        <v>573</v>
      </c>
      <c r="D564" s="32">
        <v>0</v>
      </c>
      <c r="E564" s="42">
        <v>158859.69</v>
      </c>
    </row>
    <row r="565" spans="1:5" s="2" customFormat="1" ht="15" x14ac:dyDescent="0.25">
      <c r="A565" s="54"/>
      <c r="B565" s="37"/>
      <c r="C565" s="35" t="s">
        <v>520</v>
      </c>
      <c r="D565" s="36">
        <f>SUM(D566)</f>
        <v>0</v>
      </c>
      <c r="E565" s="36">
        <f>SUM(E566)</f>
        <v>158859.69</v>
      </c>
    </row>
    <row r="566" spans="1:5" ht="72" customHeight="1" outlineLevel="1" x14ac:dyDescent="0.25">
      <c r="A566" s="33" t="s">
        <v>256</v>
      </c>
      <c r="B566" s="37" t="s">
        <v>259</v>
      </c>
      <c r="C566" s="45" t="s">
        <v>9</v>
      </c>
      <c r="D566" s="39">
        <v>0</v>
      </c>
      <c r="E566" s="40">
        <v>158859.69</v>
      </c>
    </row>
    <row r="567" spans="1:5" ht="15" x14ac:dyDescent="0.25">
      <c r="A567" s="27" t="s">
        <v>682</v>
      </c>
      <c r="B567" s="23"/>
      <c r="C567" s="24"/>
      <c r="D567" s="25">
        <f>D564+D560+D555+D551+D548+D540+D532+D529+D526+D498+D474+D465+D459+D453+D445+D431+D416+D391+D387+D380+D371+D335+D316+D311+D289+D265+D248+D216+D186+D143+D140+D136+D133+D130+D126+D122+D114+D110+D78+D75+D72+D69+D65+D47+D44+D41+D38+D32+D24+D21+D18+D14+D11</f>
        <v>75698207195.569992</v>
      </c>
      <c r="E567" s="25">
        <f>E564+E560+E555+E551+E548+E540+E532+E529+E526+E498+E474+E465+E459+E453+E445+E431+E416+E391+E387+E380+E371+E335+E316+E311+E289+E265+E248+E216+E186+E143+E140+E136+E133+E130+E126+E122+E114+E110+E78+E75+E72+E69+E65+E47+E44+E41+E38+E35+E32+E24+E21+E18+E14+E11+E8</f>
        <v>87999065516.920029</v>
      </c>
    </row>
    <row r="568" spans="1:5" x14ac:dyDescent="0.25">
      <c r="A568" s="9"/>
      <c r="B568" s="10"/>
      <c r="C568" s="9"/>
      <c r="D568" s="9"/>
      <c r="E568" s="9"/>
    </row>
    <row r="569" spans="1:5" x14ac:dyDescent="0.25">
      <c r="A569" s="64"/>
      <c r="B569" s="65"/>
      <c r="C569" s="65"/>
      <c r="D569" s="65"/>
      <c r="E569" s="65"/>
    </row>
    <row r="570" spans="1:5" x14ac:dyDescent="0.25">
      <c r="A570" s="11"/>
      <c r="B570" s="12"/>
      <c r="C570" s="13"/>
      <c r="D570" s="14"/>
      <c r="E570" s="15"/>
    </row>
    <row r="571" spans="1:5" x14ac:dyDescent="0.25">
      <c r="A571" s="11"/>
      <c r="B571" s="12"/>
      <c r="C571" s="13"/>
      <c r="D571" s="16"/>
      <c r="E571" s="16"/>
    </row>
    <row r="573" spans="1:5" x14ac:dyDescent="0.25">
      <c r="D573" s="18"/>
    </row>
  </sheetData>
  <autoFilter ref="A7:E567"/>
  <mergeCells count="8">
    <mergeCell ref="D1:E3"/>
    <mergeCell ref="A569:E569"/>
    <mergeCell ref="A4:E4"/>
    <mergeCell ref="A5:E5"/>
    <mergeCell ref="A6:A7"/>
    <mergeCell ref="B6:B7"/>
    <mergeCell ref="C6:C7"/>
    <mergeCell ref="D6:E6"/>
  </mergeCells>
  <pageMargins left="0.51181102362204722" right="0.31496062992125984" top="0.35433070866141736" bottom="0.35433070866141736" header="0.31496062992125984" footer="0.31496062992125984"/>
  <pageSetup paperSize="9" scale="80" firstPageNumber="2" fitToHeight="0" orientation="portrait" useFirstPageNumber="1" horizontalDpi="300" verticalDpi="300" r:id="rId1"/>
  <headerFooter>
    <oddHeader>&amp;C&amp;"Times New Roman,обычный"&amp;P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0&lt;/string&gt;&#10;    &lt;string&gt;31.12.2020&lt;/string&gt;&#10;  &lt;/DateInfo&gt;&#10;  &lt;Code&gt;MAKET_GENERATOR&lt;/Code&gt;&#10;  &lt;ObjectCode&gt;MAKET_GENERATOR&lt;/ObjectCode&gt;&#10;  &lt;DocName&gt;Доходы-План-факт с гр. по АДМ&lt;/DocName&gt;&#10;  &lt;VariantName&gt;Доходы-План-факт с гр. по АДМ&lt;/VariantName&gt;&#10;  &lt;VariantLink&gt;53&lt;/VariantLink&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165682C8-24D8-4933-A6FA-1933F18449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Федосеева Т.В.</dc:creator>
  <cp:lastModifiedBy>Ищенко Р.С.</cp:lastModifiedBy>
  <cp:lastPrinted>2021-05-27T07:52:36Z</cp:lastPrinted>
  <dcterms:created xsi:type="dcterms:W3CDTF">2021-03-12T08:36:18Z</dcterms:created>
  <dcterms:modified xsi:type="dcterms:W3CDTF">2021-05-27T08:24:17Z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Доходы-План-факт с гр. по АДМ(3).xlsx</vt:lpwstr>
  </property>
  <property fmtid="{D5CDD505-2E9C-101B-9397-08002B2CF9AE}" pid="3" name="Название отчета">
    <vt:lpwstr>Доходы-План-факт с гр. по АДМ(3).xlsx</vt:lpwstr>
  </property>
  <property fmtid="{D5CDD505-2E9C-101B-9397-08002B2CF9AE}" pid="4" name="Версия клиента">
    <vt:lpwstr>20.2.22.2180 (.NET 4.0)</vt:lpwstr>
  </property>
  <property fmtid="{D5CDD505-2E9C-101B-9397-08002B2CF9AE}" pid="5" name="Версия базы">
    <vt:lpwstr>20.1.1944.1545530873</vt:lpwstr>
  </property>
  <property fmtid="{D5CDD505-2E9C-101B-9397-08002B2CF9AE}" pid="6" name="Тип сервера">
    <vt:lpwstr>MSSQL</vt:lpwstr>
  </property>
  <property fmtid="{D5CDD505-2E9C-101B-9397-08002B2CF9AE}" pid="7" name="Сервер">
    <vt:lpwstr>172.21.106.17</vt:lpwstr>
  </property>
  <property fmtid="{D5CDD505-2E9C-101B-9397-08002B2CF9AE}" pid="8" name="База">
    <vt:lpwstr>bks_2020</vt:lpwstr>
  </property>
  <property fmtid="{D5CDD505-2E9C-101B-9397-08002B2CF9AE}" pid="9" name="Пользователь">
    <vt:lpwstr>fedoseeva</vt:lpwstr>
  </property>
  <property fmtid="{D5CDD505-2E9C-101B-9397-08002B2CF9AE}" pid="10" name="Шаблон">
    <vt:lpwstr>rep_maket.XLT</vt:lpwstr>
  </property>
  <property fmtid="{D5CDD505-2E9C-101B-9397-08002B2CF9AE}" pid="11" name="Локальная база">
    <vt:lpwstr>используется</vt:lpwstr>
  </property>
</Properties>
</file>