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4925" windowHeight="10980"/>
  </bookViews>
  <sheets>
    <sheet name="Table1" sheetId="1" r:id="rId1"/>
  </sheets>
  <definedNames>
    <definedName name="_xlnm._FilterDatabase" localSheetId="0" hidden="1">Table1!$A$6:$IY$327</definedName>
    <definedName name="Z_0CF8C2E7_AB9F_42D1_B2CB_0C9F89811FFD_.wvu.FilterData" localSheetId="0" hidden="1">Table1!$A$6:$B$330</definedName>
    <definedName name="Z_13E4BA07_B2F5_434F_9F4C_5728982E4C2A_.wvu.FilterData" localSheetId="0" hidden="1">Table1!$A$6:$B$329</definedName>
    <definedName name="Z_14BB91E3_DAC2_48E8_907A_CE4D3F6B46C9_.wvu.FilterData" localSheetId="0" hidden="1">Table1!$A$6:$B$329</definedName>
    <definedName name="Z_14BDC7E5_2D9F_4134_ADBB_FC21B817255A_.wvu.FilterData" localSheetId="0" hidden="1">Table1!$A$6:$B$233</definedName>
    <definedName name="Z_1578C322_F54D_4D61_9839_6379970D0E7A_.wvu.FilterData" localSheetId="0" hidden="1">Table1!$A$7:$B$233</definedName>
    <definedName name="Z_16BE0BF4_2EC2_4865_AED8_340F6FB06A57_.wvu.FilterData" localSheetId="0" hidden="1">Table1!$A$6:$IN$327</definedName>
    <definedName name="Z_18AB24E7_1527_417D_9FDE_6D7985ABE84D_.wvu.FilterData" localSheetId="0" hidden="1">Table1!$A$6:$IN$327</definedName>
    <definedName name="Z_20C517D4_2CA9_4FF4_8A87_2894C19A4C90_.wvu.FilterData" localSheetId="0" hidden="1">Table1!$A$7:$B$233</definedName>
    <definedName name="Z_2708B924_D6AE_4959_8AE0_C554D2236A0C_.wvu.FilterData" localSheetId="0" hidden="1">Table1!$A$6:$IN$327</definedName>
    <definedName name="Z_27FFAAC6_90A0_4A27_92F3_BF8C4F2AD4EF_.wvu.FilterData" localSheetId="0" hidden="1">Table1!$A$7:$B$233</definedName>
    <definedName name="Z_286440B4_71A3_4B41_9888_0BF2204E8AE6_.wvu.FilterData" localSheetId="0" hidden="1">Table1!$A$6:$B$233</definedName>
    <definedName name="Z_297ADE7E_950F_4E43_ADA6_91E1DCC5FC58_.wvu.FilterData" localSheetId="0" hidden="1">Table1!$A$6:$B$330</definedName>
    <definedName name="Z_29FCDD0E_4698_49F4_AF77_B78EB9B3A70D_.wvu.Cols" localSheetId="0" hidden="1">Table1!$A:$A</definedName>
    <definedName name="Z_29FCDD0E_4698_49F4_AF77_B78EB9B3A70D_.wvu.FilterData" localSheetId="0" hidden="1">Table1!$A$6:$IN$327</definedName>
    <definedName name="Z_29FCDD0E_4698_49F4_AF77_B78EB9B3A70D_.wvu.PrintArea" localSheetId="0" hidden="1">Table1!$A$1:$C$328</definedName>
    <definedName name="Z_29FCDD0E_4698_49F4_AF77_B78EB9B3A70D_.wvu.PrintTitles" localSheetId="0" hidden="1">Table1!$5:$6</definedName>
    <definedName name="Z_2DA92356_DBA9_439D_BFE7_F910EF23876A_.wvu.FilterData" localSheetId="0" hidden="1">Table1!$A$6:$IN$327</definedName>
    <definedName name="Z_2DA92356_DBA9_439D_BFE7_F910EF23876A_.wvu.PrintTitles" localSheetId="0" hidden="1">Table1!$5:$6</definedName>
    <definedName name="Z_333E508B_B3B9_4F02_B0F8_E93D539EAD54_.wvu.FilterData" localSheetId="0" hidden="1">Table1!$A$7:$B$233</definedName>
    <definedName name="Z_333E508B_B3B9_4F02_B0F8_E93D539EAD54_.wvu.PrintArea" localSheetId="0" hidden="1">Table1!$A$6:$B$233</definedName>
    <definedName name="Z_333E508B_B3B9_4F02_B0F8_E93D539EAD54_.wvu.PrintTitles" localSheetId="0" hidden="1">Table1!$6:$6</definedName>
    <definedName name="Z_37B05A08_F4F3_4964_9F7D_0DE596CF7DB5_.wvu.FilterData" localSheetId="0" hidden="1">Table1!$A$6:$IN$327</definedName>
    <definedName name="Z_3B0BB31D_E1A8_414A_A629_83B9E7C29BCA_.wvu.FilterData" localSheetId="0" hidden="1">Table1!$A$6:$IN$327</definedName>
    <definedName name="Z_407368D0_69E0_4D13_BEA7_D692B0F424BE_.wvu.FilterData" localSheetId="0" hidden="1">Table1!$A$6:$IN$327</definedName>
    <definedName name="Z_42B23090_BC54_4705_98F7_82B8CB2B3A12_.wvu.FilterData" localSheetId="0" hidden="1">Table1!$A$6:$IN$327</definedName>
    <definedName name="Z_48C53D35_BE1D_4009_89B1_1E0D36F3BF9E_.wvu.FilterData" localSheetId="0" hidden="1">Table1!$A$6:$B$329</definedName>
    <definedName name="Z_48C53D35_BE1D_4009_89B1_1E0D36F3BF9E_.wvu.PrintArea" localSheetId="0" hidden="1">Table1!$A$2:$B$329</definedName>
    <definedName name="Z_48C53D35_BE1D_4009_89B1_1E0D36F3BF9E_.wvu.PrintTitles" localSheetId="0" hidden="1">Table1!$6:$6</definedName>
    <definedName name="Z_49219DB8_EB06_4505_8B6A_F413C56D00AD_.wvu.FilterData" localSheetId="0" hidden="1">Table1!$A$6:$B$329</definedName>
    <definedName name="Z_4A1DFDDD_ED85_4A00_AF88_42EB3A8F1F5A_.wvu.FilterData" localSheetId="0" hidden="1">Table1!$A$7:$B$233</definedName>
    <definedName name="Z_50A4C116_B78D_4F56_8889_6E668096DCBB_.wvu.FilterData" localSheetId="0" hidden="1">Table1!$A$7:$B$233</definedName>
    <definedName name="Z_50D33D4B_5B17_44AF_A0EE_E2A54429279A_.wvu.FilterData" localSheetId="0" hidden="1">Table1!$A$6:$B$233</definedName>
    <definedName name="Z_5A3CCC71_FEF3_43BF_AA15_E600F78C3479_.wvu.FilterData" localSheetId="0" hidden="1">Table1!$A$7:$B$233</definedName>
    <definedName name="Z_5A3CCC71_FEF3_43BF_AA15_E600F78C3479_.wvu.PrintArea" localSheetId="0" hidden="1">Table1!$A$6:$B$233</definedName>
    <definedName name="Z_5A3CCC71_FEF3_43BF_AA15_E600F78C3479_.wvu.PrintTitles" localSheetId="0" hidden="1">Table1!$6:$6</definedName>
    <definedName name="Z_5A3CCC71_FEF3_43BF_AA15_E600F78C3479_.wvu.Rows" localSheetId="0" hidden="1">Table1!#REF!</definedName>
    <definedName name="Z_5C377B9A_F20F_40FC_8921_049E84726870_.wvu.FilterData" localSheetId="0" hidden="1">Table1!$A$6:$B$330</definedName>
    <definedName name="Z_68AD3078_2E95_4B35_AD9A_CE6372605C37_.wvu.FilterData" localSheetId="0" hidden="1">Table1!$A$6:$IN$327</definedName>
    <definedName name="Z_7015510B_D995_4DB9_89E8_126958E5FECB_.wvu.FilterData" localSheetId="0" hidden="1">Table1!$A$6:$IN$327</definedName>
    <definedName name="Z_73510616_A23E_4365_8BA3_A00BB0976B6C_.wvu.FilterData" localSheetId="0" hidden="1">Table1!$A$6:$B$330</definedName>
    <definedName name="Z_73510616_A23E_4365_8BA3_A00BB0976B6C_.wvu.PrintTitles" localSheetId="0" hidden="1">Table1!$5:$6</definedName>
    <definedName name="Z_7428661F_5455_4E2E_8488_577EBCACD813_.wvu.FilterData" localSheetId="0" hidden="1">Table1!$A$6:$IN$327</definedName>
    <definedName name="Z_74F899C2_6B72_46B5_B2B3_75180863993A_.wvu.FilterData" localSheetId="0" hidden="1">Table1!$A$7:$B$233</definedName>
    <definedName name="Z_753F8035_19F1_46AB_B849_EE021AB3FABA_.wvu.FilterData" localSheetId="0" hidden="1">Table1!$A$7:$B$233</definedName>
    <definedName name="Z_7931C1C8_4EB4_4B43_8470_94C013599F6F_.wvu.FilterData" localSheetId="0" hidden="1">Table1!$A$7:$B$233</definedName>
    <definedName name="Z_7A4CC8C3_2FDF_4305_9A55_20AADD9CC6DA_.wvu.FilterData" localSheetId="0" hidden="1">Table1!$A$6:$B$233</definedName>
    <definedName name="Z_7BFE7861_72DE_4344_A00E_C5718E0113EB_.wvu.FilterData" localSheetId="0" hidden="1">Table1!$A$7:$B$233</definedName>
    <definedName name="Z_7C54A359_046C_416B_887C_622DA8EC3A84_.wvu.FilterData" localSheetId="0" hidden="1">Table1!$A$7:$B$233</definedName>
    <definedName name="Z_7E1FCA43_9FDD_483B_A72F_4D79B6190581_.wvu.FilterData" localSheetId="0" hidden="1">Table1!$A$7:$B$233</definedName>
    <definedName name="Z_86849D50_2E85_438F_84F7_EA62A1B29E15_.wvu.FilterData" localSheetId="0" hidden="1">Table1!$A$7:$B$233</definedName>
    <definedName name="Z_88DBB506_1E85_4F01_AEDC_B7A4A3F3E780_.wvu.FilterData" localSheetId="0" hidden="1">Table1!$A$6:$IN$327</definedName>
    <definedName name="Z_8AA0BAE9_D844_40D6_AD58_8F445759CC6D_.wvu.FilterData" localSheetId="0" hidden="1">Table1!$A$6:$B$330</definedName>
    <definedName name="Z_8AA0BAE9_D844_40D6_AD58_8F445759CC6D_.wvu.PrintArea" localSheetId="0" hidden="1">Table1!$A$2:$B$233</definedName>
    <definedName name="Z_8AA0BAE9_D844_40D6_AD58_8F445759CC6D_.wvu.PrintTitles" localSheetId="0" hidden="1">Table1!$6:$6</definedName>
    <definedName name="Z_8B16288D_944E_4AA2_910F_67DDF21D227E_.wvu.FilterData" localSheetId="0" hidden="1">Table1!$A$7:$B$233</definedName>
    <definedName name="Z_8E142D9B_FF18_42A2_B21D_76A799D51A1E_.wvu.FilterData" localSheetId="0" hidden="1">Table1!$A$7:$B$233</definedName>
    <definedName name="Z_8E6459F6_F6B2_437E_B4C0_13734A511527_.wvu.FilterData" localSheetId="0" hidden="1">Table1!$A$6:$B$329</definedName>
    <definedName name="Z_95758A73_7C2E_4662_9FF9_5D6F84C75237_.wvu.FilterData" localSheetId="0" hidden="1">Table1!$A$6:$IN$327</definedName>
    <definedName name="Z_9A2F5CA3_0B2C_49B8_A8C5_3F74B85B5F25_.wvu.FilterData" localSheetId="0" hidden="1">Table1!$A$7:$B$233</definedName>
    <definedName name="Z_9A2F5CA3_0B2C_49B8_A8C5_3F74B85B5F25_.wvu.PrintArea" localSheetId="0" hidden="1">Table1!$A$6:$B$233</definedName>
    <definedName name="Z_9A2F5CA3_0B2C_49B8_A8C5_3F74B85B5F25_.wvu.PrintTitles" localSheetId="0" hidden="1">Table1!$6:$6</definedName>
    <definedName name="Z_9D08D47E_5F99_4100_8D75_FF751E99FC19_.wvu.FilterData" localSheetId="0" hidden="1">Table1!$A$7:$B$233</definedName>
    <definedName name="Z_9F0DAD12_F532_4FA8_ABE5_667B7FA70E41_.wvu.FilterData" localSheetId="0" hidden="1">Table1!$A$6:$IN$327</definedName>
    <definedName name="Z_A2E13DEC_25E6_4388_8F5C_78F51C6CE8B3_.wvu.FilterData" localSheetId="0" hidden="1">Table1!$A$7:$B$233</definedName>
    <definedName name="Z_A67AF058_E655_4883_B4A2_EFA846B5A231_.wvu.FilterData" localSheetId="0" hidden="1">Table1!$A$6:$IN$327</definedName>
    <definedName name="Z_A79EB460_ABC7_4DEA_A358_BACAC58C35F4_.wvu.FilterData" localSheetId="0" hidden="1">Table1!$A$6:$B$329</definedName>
    <definedName name="Z_A834B279_AA56_467F_AC12_B6AB1655E3C1_.wvu.FilterData" localSheetId="0" hidden="1">Table1!$A$6:$B$233</definedName>
    <definedName name="Z_AABE338A_58C9_4372_AAA3_63A2DB0B9E4C_.wvu.FilterData" localSheetId="0" hidden="1">Table1!$A$6:$B$233</definedName>
    <definedName name="Z_AB38DE60_FC21_4970_B178_2593C7EAB5EC_.wvu.FilterData" localSheetId="0" hidden="1">Table1!$A$7:$B$233</definedName>
    <definedName name="Z_BE62F12D_3C8B_43D8_921E_A727C8DA2B64_.wvu.FilterData" localSheetId="0" hidden="1">Table1!$A$7:$B$233</definedName>
    <definedName name="Z_C430A033_EA74_4827_862D_BFC19CCAF717_.wvu.FilterData" localSheetId="0" hidden="1">Table1!$A$6:$IN$327</definedName>
    <definedName name="Z_C76CAF28_E1C6_423C_B242_8D27D1ACD5EB_.wvu.FilterData" localSheetId="0" hidden="1">Table1!$A$7:$B$233</definedName>
    <definedName name="Z_CC74768D_968C_4483_8A52_8E370A001149_.wvu.FilterData" localSheetId="0" hidden="1">Table1!$A$7:$B$233</definedName>
    <definedName name="Z_CFD8EEF4_44C3_4BF4_9F28_B7243117D02D_.wvu.FilterData" localSheetId="0" hidden="1">Table1!$A$6:$B$233</definedName>
    <definedName name="Z_D1154D2A_9EDB_485B_A480_1BAD5E007303_.wvu.FilterData" localSheetId="0" hidden="1">Table1!$A$7:$B$233</definedName>
    <definedName name="Z_D9167750_8FAE_4A45_B9C1_BE539C2445E0_.wvu.FilterData" localSheetId="0" hidden="1">Table1!#REF!</definedName>
    <definedName name="Z_DDD90459_00B6_4921_AB64_FA3CBEDAD4A0_.wvu.FilterData" localSheetId="0" hidden="1">Table1!$A$7:$B$233</definedName>
    <definedName name="Z_E1700582_F813_49A0_8837_FB907748DEB7_.wvu.FilterData" localSheetId="0" hidden="1">Table1!$A$7:$B$233</definedName>
    <definedName name="Z_E5C1E19E_09E4_4E2C_938C_868E1F4635CB_.wvu.FilterData" localSheetId="0" hidden="1">Table1!$A$7:$B$233</definedName>
    <definedName name="Z_E713A2C6_03D6_4BBA_BF07_8C39D7C5CECA_.wvu.FilterData" localSheetId="0" hidden="1">Table1!$A$7:$B$233</definedName>
    <definedName name="Z_E9CC1E27_72F8_4DB9_854D_F42BA2B2110C_.wvu.FilterData" localSheetId="0" hidden="1">Table1!$A$6:$IN$327</definedName>
    <definedName name="Z_EAF3F0C0_BB70_40E0_A085_DC747F743E97_.wvu.FilterData" localSheetId="0" hidden="1">Table1!$A$7:$B$233</definedName>
    <definedName name="Z_EB538873_B8B6_4A9B_B2B9_E2F017FC1FA6_.wvu.FilterData" localSheetId="0" hidden="1">Table1!$A$6:$B$330</definedName>
    <definedName name="Z_F30FF4CD_3B8A_458A_91E6_23853EEF618F_.wvu.FilterData" localSheetId="0" hidden="1">Table1!$A$6:$IN$327</definedName>
    <definedName name="Z_F30FF4CD_3B8A_458A_91E6_23853EEF618F_.wvu.PrintArea" localSheetId="0" hidden="1">Table1!$A$1:$C$328</definedName>
    <definedName name="Z_F30FF4CD_3B8A_458A_91E6_23853EEF618F_.wvu.PrintTitles" localSheetId="0" hidden="1">Table1!$5:$6</definedName>
    <definedName name="Z_F62777F1_2E10_4E84_8416_487DBDF0A169_.wvu.FilterData" localSheetId="0" hidden="1">Table1!$A$6:$IN$327</definedName>
    <definedName name="Z_F6A317E6_D843_44F5_B5BA_4DEB52A84A18_.wvu.FilterData" localSheetId="0" hidden="1">Table1!$A$7:$B$233</definedName>
    <definedName name="Z_F83439DF_CAB5_419D_AEAF_27EFB8C4343A_.wvu.FilterData" localSheetId="0" hidden="1">Table1!$A$7:$B$233</definedName>
    <definedName name="Z_FA002542_0D38_45DC_8D27_5FFBA4DF0CF4_.wvu.FilterData" localSheetId="0" hidden="1">Table1!$A$6:$B$329</definedName>
    <definedName name="Z_FA37EC6F_71B2_4E7D_BFD6_1A8DCB301373_.wvu.FilterData" localSheetId="0" hidden="1">Table1!$A$6:$IN$327</definedName>
    <definedName name="Z_FA37EC6F_71B2_4E7D_BFD6_1A8DCB301373_.wvu.PrintArea" localSheetId="0" hidden="1">Table1!$A$2:$C$231</definedName>
    <definedName name="Z_FA37EC6F_71B2_4E7D_BFD6_1A8DCB301373_.wvu.PrintTitles" localSheetId="0" hidden="1">Table1!$5:$6</definedName>
    <definedName name="Z_FC98A732_8E9E_4C20_88FE_730DE576F0EE_.wvu.FilterData" localSheetId="0" hidden="1">Table1!$A$6:$IN$327</definedName>
    <definedName name="Z_FDB90980_1C4B_4C11_BD75_2A16ADA87865_.wvu.FilterData" localSheetId="0" hidden="1">Table1!$A$6:$B$330</definedName>
    <definedName name="_xlnm.Print_Titles" localSheetId="0">Table1!$5:$6</definedName>
    <definedName name="_xlnm.Print_Area" localSheetId="0">Table1!$A$1:$C$327</definedName>
  </definedNames>
  <calcPr calcId="145621"/>
  <customWorkbookViews>
    <customWorkbookView name="Глаголева Л.В. - Личное представление" guid="{F30FF4CD-3B8A-458A-91E6-23853EEF618F}" mergeInterval="0" personalView="1" xWindow="234" yWindow="106" windowWidth="929" windowHeight="974" activeSheetId="1"/>
    <customWorkbookView name="Федосеева Т.В. - Личное представление" guid="{FA37EC6F-71B2-4E7D-BFD6-1A8DCB301373}" mergeInterval="0" personalView="1" xWindow="-8" yWindow="6" windowWidth="1281" windowHeight="1040" activeSheetId="1"/>
    <customWorkbookView name="Татьяна Михайловна Пелепец - Личное представление" guid="{49219DB8-EB06-4505-8B6A-F413C56D00AD}" mergeInterval="0" personalView="1" maximized="1" xWindow="1" yWindow="1" windowWidth="1436" windowHeight="624" activeSheetId="1"/>
    <customWorkbookView name="Глаголева - Личное представление" guid="{48C53D35-BE1D-4009-89B1-1E0D36F3BF9E}" mergeInterval="0" personalView="1" xWindow="-162" yWindow="24" windowWidth="931" windowHeight="661" activeSheetId="1"/>
    <customWorkbookView name="smirnov - Личное представление" guid="{333E508B-B3B9-4F02-B0F8-E93D539EAD54}" mergeInterval="0" personalView="1" maximized="1" xWindow="1" yWindow="1" windowWidth="1436" windowHeight="670" activeSheetId="1"/>
    <customWorkbookView name="chernecova - Личное представление" guid="{86849D50-2E85-438F-84F7-EA62A1B29E15}" mergeInterval="0" personalView="1" maximized="1" xWindow="1" yWindow="1" windowWidth="1436" windowHeight="670" activeSheetId="1"/>
    <customWorkbookView name="Михаил Александрович Селезнев - Личное представление" guid="{9A2F5CA3-0B2C-49B8-A8C5-3F74B85B5F25}" mergeInterval="0" personalView="1" maximized="1" windowWidth="1920" windowHeight="788" activeSheetId="1"/>
    <customWorkbookView name="Марина Анатольевна Меркулова - Личное представление" guid="{5A3CCC71-FEF3-43BF-AA15-E600F78C3479}" mergeInterval="0" personalView="1" maximized="1" windowWidth="1436" windowHeight="661" activeSheetId="1"/>
    <customWorkbookView name="Ольга Ильинична Чернецова - Личное представление" guid="{7BFE7861-72DE-4344-A00E-C5718E0113EB}" mergeInterval="0" personalView="1" maximized="1" xWindow="1" yWindow="1" windowWidth="1141" windowHeight="537" activeSheetId="1"/>
    <customWorkbookView name="Елена Валерьевна Данилюк - Личное представление" guid="{14BDC7E5-2D9F-4134-ADBB-FC21B817255A}" mergeInterval="0" personalView="1" maximized="1" xWindow="1" yWindow="1" windowWidth="1424" windowHeight="538" activeSheetId="1"/>
    <customWorkbookView name="Виктория Викторовна Ионова - Личное представление" guid="{73510616-A23E-4365-8BA3-A00BB0976B6C}" mergeInterval="0" personalView="1" maximized="1" xWindow="1" yWindow="1" windowWidth="1436" windowHeight="670" activeSheetId="1"/>
    <customWorkbookView name="Сецкая И.А. - Личное представление" guid="{8AA0BAE9-D844-40D6-AD58-8F445759CC6D}" mergeInterval="0" personalView="1" maximized="1" windowWidth="1436" windowHeight="675" activeSheetId="1"/>
    <customWorkbookView name="Граушкина П.С. - Личное представление" guid="{2DA92356-DBA9-439D-BFE7-F910EF23876A}" mergeInterval="0" personalView="1" maximized="1" windowWidth="1916" windowHeight="835" activeSheetId="1"/>
    <customWorkbookView name="Ионова В.В. - Личное представление" guid="{29FCDD0E-4698-49F4-AF77-B78EB9B3A70D}" mergeInterval="0" personalView="1" xWindow="27" yWindow="7" windowWidth="1027" windowHeight="1042" activeSheetId="1"/>
  </customWorkbookViews>
</workbook>
</file>

<file path=xl/calcChain.xml><?xml version="1.0" encoding="utf-8"?>
<calcChain xmlns="http://schemas.openxmlformats.org/spreadsheetml/2006/main">
  <c r="C236" i="1" l="1"/>
  <c r="C291" i="1"/>
  <c r="C309" i="1"/>
  <c r="C325" i="1"/>
  <c r="C324" i="1" s="1"/>
  <c r="C229" i="1" l="1"/>
  <c r="C211" i="1" l="1"/>
  <c r="C200" i="1"/>
  <c r="C197" i="1"/>
  <c r="C192" i="1"/>
  <c r="C184" i="1"/>
  <c r="C182" i="1"/>
  <c r="C177" i="1"/>
  <c r="C174" i="1"/>
  <c r="C172" i="1"/>
  <c r="C169" i="1"/>
  <c r="C166" i="1"/>
  <c r="C161" i="1"/>
  <c r="C163" i="1"/>
  <c r="C155" i="1"/>
  <c r="C148" i="1"/>
  <c r="C142" i="1"/>
  <c r="C137" i="1"/>
  <c r="C128" i="1"/>
  <c r="C120" i="1"/>
  <c r="C116" i="1"/>
  <c r="C99" i="1"/>
  <c r="C109" i="1"/>
  <c r="C87" i="1"/>
  <c r="C75" i="1"/>
  <c r="C33" i="1"/>
  <c r="C37" i="1"/>
  <c r="C35" i="1" s="1"/>
  <c r="C48" i="1"/>
  <c r="C47" i="1" s="1"/>
  <c r="C10" i="1"/>
  <c r="C41" i="1"/>
  <c r="C19" i="1"/>
  <c r="C13" i="1"/>
  <c r="C119" i="1" l="1"/>
  <c r="C95" i="1"/>
  <c r="C9" i="1"/>
  <c r="C74" i="1" l="1"/>
  <c r="C8" i="1"/>
  <c r="C234" i="1"/>
  <c r="C233" i="1" s="1"/>
  <c r="C7" i="1" l="1"/>
  <c r="C232" i="1"/>
  <c r="C327" i="1" l="1"/>
  <c r="IN309" i="1" l="1"/>
</calcChain>
</file>

<file path=xl/sharedStrings.xml><?xml version="1.0" encoding="utf-8"?>
<sst xmlns="http://schemas.openxmlformats.org/spreadsheetml/2006/main" count="648" uniqueCount="640">
  <si>
    <t/>
  </si>
  <si>
    <t>Наименование</t>
  </si>
  <si>
    <t>Код бюджетной классификации Российской Федерации</t>
  </si>
  <si>
    <t>НАЛОГОВЫЕ И НЕНАЛОГОВЫЕ ДОХОДЫ</t>
  </si>
  <si>
    <t>000 1 00 00000 00 0000 000</t>
  </si>
  <si>
    <t>НАЛОГОВЫЕ ДОХОДЫ</t>
  </si>
  <si>
    <t>НАЛОГИ НА ПРИБЫЛЬ, ДОХОДЫ</t>
  </si>
  <si>
    <t>000 1 01 00000 00 0000 000</t>
  </si>
  <si>
    <t>Налог на прибыль организаций</t>
  </si>
  <si>
    <t>000 1 01 01000 00 0000 110</t>
  </si>
  <si>
    <t>Налог на доходы физических лиц</t>
  </si>
  <si>
    <t>000 1 01 02000 01 0000 110</t>
  </si>
  <si>
    <t>НАЛОГИ НА ТОВАРЫ (РАБОТЫ, УСЛУГИ), РЕАЛИЗУЕМЫЕ НА ТЕРРИТОРИИ РОССИЙСКОЙ ФЕДЕРАЦИИ</t>
  </si>
  <si>
    <t>000 1 03 00000 00 0000 000</t>
  </si>
  <si>
    <t>НАЛОГИ НА ИМУЩЕСТВО</t>
  </si>
  <si>
    <t>000 1 06 00000 00 0000 000</t>
  </si>
  <si>
    <t>НАЛОГИ, СБОРЫ И РЕГУЛЯРНЫЕ ПЛАТЕЖИ ЗА ПОЛЬЗОВАНИЕ ПРИРОДНЫМИ РЕСУРСАМИ</t>
  </si>
  <si>
    <t>000 1 07 00000 00 0000 000</t>
  </si>
  <si>
    <t>ГОСУДАРСТВЕННАЯ ПОШЛИНА</t>
  </si>
  <si>
    <t>000 1 08 00000 00 0000 000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</si>
  <si>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</si>
  <si>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000 1 08 07110 01 0000 110</t>
  </si>
  <si>
    <t>НЕНАЛОГОВЫЕ ДОХОДЫ</t>
  </si>
  <si>
    <t>000 1 11 00000 00 0000 000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</si>
  <si>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</si>
  <si>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000 1 11 01020 02 0000 120</t>
  </si>
  <si>
    <t>Проценты, полученные от предоставления бюджетных кредитов внутри страны за счет средств бюджетов субъектов Российской Федерации</t>
  </si>
  <si>
    <t>000 1 11 03020 02 0000 120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</si>
  <si>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</si>
  <si>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000 1 11 05022 02 0000 120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</si>
  <si>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</si>
  <si>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000 1 11 05032 02 0000 120</t>
  </si>
  <si>
    <t>Доходы от сдачи в аренду имущества, составляющего казну субъекта Российской Федерации (за исключением земельных участков)</t>
  </si>
  <si>
    <t>000 1 11 05072 02 0000 120</t>
  </si>
  <si>
    <t>ПЛАТЕЖИ ПРИ ПОЛЬЗОВАНИИ ПРИРОДНЫМИ РЕСУРСАМИ</t>
  </si>
  <si>
    <t>000 1 12 00000 00 0000 000</t>
  </si>
  <si>
    <t>ДОХОДЫ ОТ ОКАЗАНИЯ ПЛАТНЫХ УСЛУГ (РАБОТ) И КОМПЕНСАЦИИ ЗАТРАТ ГОСУДАРСТВА</t>
  </si>
  <si>
    <t>000 1 13 00000 00 0000 000</t>
  </si>
  <si>
    <t>Прочие доходы от оказания платных услуг (работ) получателями средств бюджетов субъектов Российской Федерации</t>
  </si>
  <si>
    <t>Доходы, поступающие в порядке возмещения расходов, понесенных в связи с эксплуатацией имущества субъектов Российской Федерации</t>
  </si>
  <si>
    <t>000 1 13 02062 02 0000 130</t>
  </si>
  <si>
    <t>АДМИНИСТРАТИВНЫЕ ПЛАТЕЖИ И СБОРЫ</t>
  </si>
  <si>
    <t>000 1 15 00000 00 0000 000</t>
  </si>
  <si>
    <t>Платежи, взимаемые государственными органами (организациями) субъектов Российской Федерации за выполнение определенных функций</t>
  </si>
  <si>
    <t>000 1 15 02020 02 0000 140</t>
  </si>
  <si>
    <t>000 1 15 07020 01 0000 140</t>
  </si>
  <si>
    <t>ШТРАФЫ, САНКЦИИ, ВОЗМЕЩЕНИЕ УЩЕРБА</t>
  </si>
  <si>
    <t>000 1 16 00000 00 0000 000</t>
  </si>
  <si>
    <t>000 2 00 00000 00 0000 000</t>
  </si>
  <si>
    <t>БЕЗВОЗМЕЗДНЫЕ ПОСТУПЛЕНИЯ ОТ ДРУГИХ БЮДЖЕТОВ БЮДЖЕТНОЙ СИСТЕМЫ РОССИЙСКОЙ ФЕДЕРАЦИИ</t>
  </si>
  <si>
    <t>000 2 02 00000 00 0000 000</t>
  </si>
  <si>
    <t>Субсидии бюджетам бюджетной системы Российской Федерации (межбюджетные субсидии)</t>
  </si>
  <si>
    <t>Субвенции бюджетам субъектов Российской Федерации на оплату жилищно-коммунальных услуг отдельным категориям граждан</t>
  </si>
  <si>
    <t>Иные межбюджетные трансферты</t>
  </si>
  <si>
    <t>000 1 13 01410 01 0000 130</t>
  </si>
  <si>
    <t>Прочие доходы от компенсации затрат бюджетов субъектов Российской Федерации</t>
  </si>
  <si>
    <t>000 1 13 02992 02 0000 130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</si>
  <si>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</si>
  <si>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</si>
  <si>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000 1 08 06000 01 0000 110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</si>
  <si>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</si>
  <si>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000 1 08 07400 01 0000 110</t>
  </si>
  <si>
    <t>Государственная пошлина за выдачу и обмен паспорта гражданина Российской Федерации</t>
  </si>
  <si>
    <t>000 1 08 07100 01 0000 110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</si>
  <si>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</si>
  <si>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</si>
  <si>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000 1 08 07142 01 0000 110</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</si>
  <si>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</si>
  <si>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000 1 08 07172 01 0000 110</t>
  </si>
  <si>
    <t>ВСЕГО</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</si>
  <si>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</si>
  <si>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000 1 12 02012 01 0000 120</t>
  </si>
  <si>
    <t>Регулярные платежи за пользование недрами при пользовании недрами на территории Российской Федерации</t>
  </si>
  <si>
    <t>000 1 12 02030 01 0000 120</t>
  </si>
  <si>
    <t>000 1 12 02052 01 0000 120</t>
  </si>
  <si>
    <t>Сборы за участие в конкурсе (аукционе) на право пользования участками недр местного значения</t>
  </si>
  <si>
    <t>000 1 12 02102 02 0000 120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</si>
  <si>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</si>
  <si>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000 1 12 04013 02 0000 120</t>
  </si>
  <si>
    <t>Плата за использование лесов, расположенных на землях лесного фонда, в части, превышающей минимальный размер арендной платы</t>
  </si>
  <si>
    <t>000 1 12 04014 02 0000 120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</si>
  <si>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</si>
  <si>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000 1 12 04015 02 0000 120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</si>
  <si>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</si>
  <si>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Дотации бюджетам бюджетной системы Российской Федерации</t>
  </si>
  <si>
    <t>Субвенции бюджетам бюджетной системы Российской Федерации</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</si>
  <si>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</si>
  <si>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000 1 11 05100 02 0000 120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</si>
  <si>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</si>
  <si>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</si>
  <si>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000 1 08 07380 01 0000 110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</si>
  <si>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</si>
  <si>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000 1 08 07390 01 0000 110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</si>
  <si>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</si>
  <si>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000 1 13 01020 01 0000 130</t>
  </si>
  <si>
    <t>000 1 13 02040 01 0000 130</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</si>
  <si>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</si>
  <si>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</si>
  <si>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</si>
  <si>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</si>
  <si>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</si>
  <si>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000 2 02 10000 00 0000 150</t>
  </si>
  <si>
    <t>000 2 02 15010 02 0000 150</t>
  </si>
  <si>
    <t>000 2 02 20000 00 0000 150</t>
  </si>
  <si>
    <t>000 2 02 25082 02 0000 150</t>
  </si>
  <si>
    <t>000 2 02 25138 02 0000 150</t>
  </si>
  <si>
    <t>000 2 02 25201 02 0000 150</t>
  </si>
  <si>
    <t>000 2 02 25202 02 0000 150</t>
  </si>
  <si>
    <t>000 2 02 25229 02 0000 150</t>
  </si>
  <si>
    <t>000 2 02 25402 02 0000 150</t>
  </si>
  <si>
    <t>000 2 02 25462 02 0000 150</t>
  </si>
  <si>
    <t>000 2 02 25515 02 0000 150</t>
  </si>
  <si>
    <t>000 2 02 25520 02 0000 150</t>
  </si>
  <si>
    <t>000 2 02 25526 02 0000 150</t>
  </si>
  <si>
    <t>000 2 02 25527 02 0000 150</t>
  </si>
  <si>
    <t>000 2 02 25554 02 0000 150</t>
  </si>
  <si>
    <t>000 2 02 30000 00 0000 150</t>
  </si>
  <si>
    <t>000 2 02 35118 02 0000 150</t>
  </si>
  <si>
    <t>000 2 02 35120 02 0000 150</t>
  </si>
  <si>
    <t>000 2 02 35128 02 0000 150</t>
  </si>
  <si>
    <t>000 2 02 35129 02 0000 150</t>
  </si>
  <si>
    <t>000 2 02 35176 02 0000 150</t>
  </si>
  <si>
    <t>000 2 02 35220 02 0000 150</t>
  </si>
  <si>
    <t>000 2 02 35240 02 0000 150</t>
  </si>
  <si>
    <t>000 2 02 35250 02 0000 150</t>
  </si>
  <si>
    <t>000 2 02 35290 02 0000 150</t>
  </si>
  <si>
    <t>000 2 02 35573 02 0000 150</t>
  </si>
  <si>
    <t>000 2 02 35900 02 0000 150</t>
  </si>
  <si>
    <t>000 2 02 40000 00 0000 150</t>
  </si>
  <si>
    <t>000 2 02 45141 02 0000 150</t>
  </si>
  <si>
    <t>000 2 02 45142 02 0000 150</t>
  </si>
  <si>
    <t>000 2 02 45161 02 0000 150</t>
  </si>
  <si>
    <t>000 2 02 45197 02 0000 150</t>
  </si>
  <si>
    <t>000 1 03 02142 01 0000 110</t>
  </si>
  <si>
    <t>000 1 03 02231 01 0000 110</t>
  </si>
  <si>
    <t>000 1 03 02241 01 0000 110</t>
  </si>
  <si>
    <t>000 1 03 02251 01 0000 110</t>
  </si>
  <si>
    <t>000 2 02 25114 02 0000 150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</si>
  <si>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</si>
  <si>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000 2 02 25243 02 0000 150</t>
  </si>
  <si>
    <t>000 2 02 35429 02 0000 150</t>
  </si>
  <si>
    <t>000 2 02 35430 02 0000 150</t>
  </si>
  <si>
    <t>000 2 02 35431 02 0000 150</t>
  </si>
  <si>
    <t>000 2 02 35432 02 0000 150</t>
  </si>
  <si>
    <t>000 2 02 45190 02 0000 150</t>
  </si>
  <si>
    <t>000 2 02 45192 02 0000 150</t>
  </si>
  <si>
    <t>000 2 02 45216 02 0000 150</t>
  </si>
  <si>
    <t>000 2 02 45468 02 0000 150</t>
  </si>
  <si>
    <t>000 2 02 27139 02 0000 150</t>
  </si>
  <si>
    <t>000 1 03 02143 01 0000 110</t>
  </si>
  <si>
    <t>000 2 02 25519 02 0000 150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</si>
  <si>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</si>
  <si>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000 2 02 25084 02 0000 150</t>
  </si>
  <si>
    <t>000 2 02 25187 02 0000 150</t>
  </si>
  <si>
    <t>000 2 02 25210 02 0000 150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</si>
  <si>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</si>
  <si>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</si>
  <si>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</si>
  <si>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000 2 02 25517 02 0000 150</t>
  </si>
  <si>
    <t>000 1 03 02232 01 0000 110</t>
  </si>
  <si>
    <t>000 1 03 02242 01 0000 110</t>
  </si>
  <si>
    <t>000 1 03 02252 01 0000 110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</si>
  <si>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</si>
  <si>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000 1 11 07012 02 0000 120</t>
  </si>
  <si>
    <t>Доходы, поступающие в порядке возмещения бюджету субъекта Российской Федерации расходов, направленных на покрытие процессуальных издержек</t>
  </si>
  <si>
    <t xml:space="preserve">БЕЗВОЗМЕЗДНЫЕ ПОСТУПЛЕНИЯ </t>
  </si>
  <si>
    <t>Субсидии бюджетам субъектов Российской Федерации на выплату региональных социальных доплат к пенсии</t>
  </si>
  <si>
    <t>000 2 02 25007 02 0000 150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</si>
  <si>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</si>
  <si>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000 2 02 25066 02 0000 150</t>
  </si>
  <si>
    <t>000 2 02 25081 02 0000 150</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</si>
  <si>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</si>
  <si>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000 2 02 25086 02 0000 150 </t>
  </si>
  <si>
    <t>000 2 02 25097 02 0000 150</t>
  </si>
  <si>
    <t>000 2 02 25169 02 0000 150</t>
  </si>
  <si>
    <t>000 2 02 25177 02 0000 150</t>
  </si>
  <si>
    <t>Субсидии бюджетам субъектов Российской Федерации на создание центров выявления и поддержки одаренных детей</t>
  </si>
  <si>
    <t>000 2 02 25189 02 0000 150</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</si>
  <si>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</si>
  <si>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</si>
  <si>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000 2 02 25256 02 0000 150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</si>
  <si>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</si>
  <si>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создание системы поддержки фермеров и развитие сельской кооперации</t>
  </si>
  <si>
    <t>000 2 02 25480 02 0000 150</t>
  </si>
  <si>
    <t>Субсидии бюджетам субъектов Российской Федерации на реализацию мероприятий по обеспечению жильем молодых семей</t>
  </si>
  <si>
    <t>000 2 02 25497 02 0000 150</t>
  </si>
  <si>
    <t>Субсидии бюджетам субъектов Российской Федерации на стимулирование развития приоритетных подотраслей агропромышленного комплекса и развитие малых форм хозяйствования</t>
  </si>
  <si>
    <t>000 2 02 25502 02 0000 150</t>
  </si>
  <si>
    <t>000 2 02 25508 02 0000 150</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</si>
  <si>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</si>
  <si>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</si>
  <si>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000 2 02 25555 02 0000 150</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</si>
  <si>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</si>
  <si>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</si>
  <si>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</si>
  <si>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</si>
  <si>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</si>
  <si>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Российской Федерации на формирование запаса лесных семян для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</si>
  <si>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</si>
  <si>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</si>
  <si>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000 2 02 35460 02 0000 150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</si>
  <si>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</si>
  <si>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</si>
  <si>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</si>
  <si>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</si>
  <si>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000 2 02 45453 02 0000 150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</si>
  <si>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</si>
  <si>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БЕЗВОЗМЕЗДНЫЕ ПОСТУПЛЕНИЯ ОТ ГОСУДАРСТВЕННЫХ (МУНИЦИПАЛЬНЫХ) ОРГАНИЗАЦИЙ</t>
  </si>
  <si>
    <t>000 2 03 00000 00 0000 000</t>
  </si>
  <si>
    <t>Безвозмездные поступления от государственных (муниципальных) организаций в бюджеты субъектов Российской Федерации</t>
  </si>
  <si>
    <t>000 2 03 02000 02 0000 150</t>
  </si>
  <si>
    <t>000 2 03 02040 02 0000 150</t>
  </si>
  <si>
    <t>000 1 16 07010 02 0000 140</t>
  </si>
  <si>
    <t>000 1 16 11063 01 0000 140</t>
  </si>
  <si>
    <t>Платежи, уплачиваемые в целях возмещения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t>
  </si>
  <si>
    <t>000 1 16 01072 01 0000 140</t>
  </si>
  <si>
    <t>000 1 16 01156 01 0000 140</t>
  </si>
  <si>
    <t>000 1 16 01082 01 0000 140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</si>
  <si>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</si>
  <si>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000 1 16 01192 01 0000 140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</si>
  <si>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</si>
  <si>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</si>
  <si>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000 1 16 07030 02 0000 140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</si>
  <si>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</si>
  <si>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000 1 16 07040 02 0000 140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</si>
  <si>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</si>
  <si>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000 1 16 07090 02 0000 140</t>
  </si>
  <si>
    <t>000 1 16 10022 02 0000 140</t>
  </si>
  <si>
    <t>000 1 16 10122 01 0000 140</t>
  </si>
  <si>
    <t>НАЛОГИ НА СОВОКУПНЫЙ ДОХОД</t>
  </si>
  <si>
    <t>000 1 05 00000 00 0000 000</t>
  </si>
  <si>
    <t>000 1 16 01063 01 0000 140</t>
  </si>
  <si>
    <t>000 1 16 01073 01 0000 140</t>
  </si>
  <si>
    <t>000 1 16 01083 01 0000 140</t>
  </si>
  <si>
    <t>000 1 16 01103 01 0000 140</t>
  </si>
  <si>
    <t>000 1 16 01143 01 0000 140</t>
  </si>
  <si>
    <t>000 1 16 01152 01 0000 140</t>
  </si>
  <si>
    <t>000 1 16 01163 01 0000 140</t>
  </si>
  <si>
    <t>000 1 16 01173 01 0000 140</t>
  </si>
  <si>
    <t>000 1 16 01203 01 0000 140</t>
  </si>
  <si>
    <t>000 1 16 01332 01 0000 140</t>
  </si>
  <si>
    <t>000 1 16 02010 01 0000 140</t>
  </si>
  <si>
    <t>000 1 14 00000 00 0000 000</t>
  </si>
  <si>
    <t>000 1 11 05326 04 0000 120</t>
  </si>
  <si>
    <t>000 1 11 05326 13 0000 120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</si>
  <si>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</si>
  <si>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</si>
  <si>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</si>
  <si>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</si>
  <si>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</si>
  <si>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</si>
  <si>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</si>
  <si>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</si>
  <si>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</si>
  <si>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</si>
  <si>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</si>
  <si>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</si>
  <si>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000 1 16 01153 01 0000 140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</si>
  <si>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</si>
  <si>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</si>
  <si>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</si>
  <si>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</si>
  <si>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</si>
  <si>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</si>
  <si>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 xml:space="preserve">000 1 03 02190 01 0000 110 </t>
  </si>
  <si>
    <t xml:space="preserve">000 1 03 02210 01 0000 110 
</t>
  </si>
  <si>
    <t xml:space="preserve">000 1 03 02220 01 0000 110 
</t>
  </si>
  <si>
    <t>000 1 16 01333 01 0000 140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</si>
  <si>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</si>
  <si>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000 1 16 01053 01 0000 140</t>
  </si>
  <si>
    <t>000 1 13 01992 02 0402 130</t>
  </si>
  <si>
    <t>000 1 13 01992 02 0403 130</t>
  </si>
  <si>
    <t>000 1 13 01992 02 0405 130</t>
  </si>
  <si>
    <t>000 1 13 01992 02 0406 130</t>
  </si>
  <si>
    <t>000 1 13 01992 02 0409 130</t>
  </si>
  <si>
    <t>000 1 13 02992 02 0410 130</t>
  </si>
  <si>
    <t>000 1 13 02992 02 0420 130</t>
  </si>
  <si>
    <t>000 1 16 01053 01 0027 140</t>
  </si>
  <si>
    <t>000 1 16 01053 01 0035 140</t>
  </si>
  <si>
    <t>000 1 16 01053 01 0059 140</t>
  </si>
  <si>
    <t>000 1 16 01053 01 0063 140</t>
  </si>
  <si>
    <t>000 1 16 01053 01 9000 140</t>
  </si>
  <si>
    <t>000 1 16 01063 01 0008 140</t>
  </si>
  <si>
    <t>000 1 16 01063 01 0009 140</t>
  </si>
  <si>
    <t>000 1 16 01063 01 0023 140</t>
  </si>
  <si>
    <t>000 1 16 01063 01 0091 140</t>
  </si>
  <si>
    <t>000 1 16 01063 01 0101 140</t>
  </si>
  <si>
    <t>000 1 16 01063 01 9000 140</t>
  </si>
  <si>
    <t>000 1 16 01072 01 0009 140</t>
  </si>
  <si>
    <t>000 1 16 01072 01 0029 140</t>
  </si>
  <si>
    <t>000 1 16 01072 01 0030 140</t>
  </si>
  <si>
    <t>000 1 16 01072 01 9000 140</t>
  </si>
  <si>
    <t>000 1 16 01073 01 0017 140</t>
  </si>
  <si>
    <t>000 1 16 01073 01 0019 140</t>
  </si>
  <si>
    <t>000 1 16 01073 01 0027 140</t>
  </si>
  <si>
    <t>000 1 16 01082 01 0026 140</t>
  </si>
  <si>
    <t>000 1 16 01082 01 0028 140</t>
  </si>
  <si>
    <t>000 1 16 01082 01 0031 140</t>
  </si>
  <si>
    <t>000 1 16 01082 01 0032 140</t>
  </si>
  <si>
    <t>000 1 16 01082 01 0037 140</t>
  </si>
  <si>
    <t>000 1 16 01082 01 9000 140</t>
  </si>
  <si>
    <t>000 1 16 01083 01 0028 140</t>
  </si>
  <si>
    <t>000 1 16 01083 01 0037 140</t>
  </si>
  <si>
    <t>000 1 16 01103 01 9000 140</t>
  </si>
  <si>
    <t>000 1 16 01143 01 0016 140</t>
  </si>
  <si>
    <t>000 1 16 01143 01 9000 140</t>
  </si>
  <si>
    <t>000 1 16 01152 01 9000 140</t>
  </si>
  <si>
    <t>000 1 16 01153 01 0005 140</t>
  </si>
  <si>
    <t>000 1 16 01153 01 0006 140</t>
  </si>
  <si>
    <t>000 1 16 01153 01 0012 140</t>
  </si>
  <si>
    <t>000 1 16 01153 01 9000 140</t>
  </si>
  <si>
    <t>000 1 16 01173 01 0007 140</t>
  </si>
  <si>
    <t>000 1 16 01173 01 0008 140</t>
  </si>
  <si>
    <t>000 1 16 01173 01 9000 140</t>
  </si>
  <si>
    <t>000 1 16 01192 01 0005 140</t>
  </si>
  <si>
    <t>000 1 16 01192 01 9000 140</t>
  </si>
  <si>
    <t>000 1 16 01193 01 0007 140</t>
  </si>
  <si>
    <t>000 1 16 01193 01 0012 140</t>
  </si>
  <si>
    <t>000 1 16 01193 01 0013 140</t>
  </si>
  <si>
    <t>000 1 16 01193 01 0020 140</t>
  </si>
  <si>
    <t>000 1 16 01193 01 0021 140</t>
  </si>
  <si>
    <t>000 1 16 01193 01 0029 140</t>
  </si>
  <si>
    <t>000 1 16 01193 01 0401 140</t>
  </si>
  <si>
    <t>000 1 16 01193 01 9000 140</t>
  </si>
  <si>
    <t>000 1 16 01203 01 0006 140</t>
  </si>
  <si>
    <t>000 1 16 01203 01 0007 140</t>
  </si>
  <si>
    <t>000 1 16 01203 01 0008 140</t>
  </si>
  <si>
    <t>000 1 16 01203 01 0021 140</t>
  </si>
  <si>
    <t>000 1 16 01203 01 9000 140</t>
  </si>
  <si>
    <t>000 1 13 01992 02 0000 130</t>
  </si>
  <si>
    <t>000 1 16 01153 01 0003 140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</si>
  <si>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</si>
  <si>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Прочие доходы от оказания платных услуг (работ) получателями средств бюджетов субъектов Российской Федерации (доходы от предоставления Государственным областным казенным учреждением по управлению автомобильными дорогами Мурманской области услуг по обследованию автомобильных дорог на основании данных измерительной передвижной дорожной лаборатории)</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</si>
  <si>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сведений из архивных документов)</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</si>
  <si>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технической инвентаризации объектов капитального строительства)</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</si>
  <si>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проведению кадастровых, землеустроительных, топографических, геодезических и проектных работ)</t>
  </si>
  <si>
    <t>Прочие доходы от оказания платных услуг (работ) получателями средств бюджетов субъектов Российской Федерации (прочие доходы от оказания платных услуг)</t>
  </si>
  <si>
    <t>Прочие доходы от компенсации затрат бюджетов субъектов Российской Федерации (прочие доходы от компенсации затрат областного бюджета)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</si>
  <si>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</si>
  <si>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000 1 14 02022 02 0000 440</t>
  </si>
  <si>
    <t>000 1 16 01123 01 0001 140</t>
  </si>
  <si>
    <t>Субсидии бюджетам субъектов Российской Федерации на реализацию мероприятий государственной программы Российской Федерации "Доступная среда"</t>
  </si>
  <si>
    <t>000 2 02 25027 02 0000 150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</si>
  <si>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</si>
  <si>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Субсидии бюджетам субъектов Российской Федерации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</si>
  <si>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</si>
  <si>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</si>
  <si>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</si>
  <si>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000 2 02 25228 02 0000 150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</si>
  <si>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</si>
  <si>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000 2 02 25242 02 0000 150</t>
  </si>
  <si>
    <t>Субсидии бюджетам субъектов Российской Федерации на повышение эффективности службы занятости</t>
  </si>
  <si>
    <t>000 2 02 25291 02 0000 150</t>
  </si>
  <si>
    <t>Субсидии бюджетам субъектов Российской Федерации на осуществление ежемесячных выплат на детей в возрасте от трех до семи лет включительно</t>
  </si>
  <si>
    <t>000 2 02 25302 02 0000 150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</si>
  <si>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</si>
  <si>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</si>
  <si>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</si>
  <si>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000 2 02 25404 02 0000 150</t>
  </si>
  <si>
    <t>000 2 02 25514 02 0000 150</t>
  </si>
  <si>
    <t>Субсидии бюджетам субъектов Российской Федерации на поддержку отрасли культуры</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</si>
  <si>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</si>
  <si>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</si>
  <si>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</si>
  <si>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</si>
  <si>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нового строительства и реконструкции</t>
  </si>
  <si>
    <t>000 2 02 27227 02 0000 150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</si>
  <si>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</si>
  <si>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Прочие субсидии бюджетам субъектов Российской Федерации</t>
  </si>
  <si>
    <t>000 2 02 29999 02 0000 150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</si>
  <si>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</si>
  <si>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</si>
  <si>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</si>
  <si>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</si>
  <si>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</si>
  <si>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000 2 02 45303 02 0000 150</t>
  </si>
  <si>
    <t>Межбюджетные трансферты, передаваемые бюджетам субъектов Российской Федерации на создание виртуальных концертных залов</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</si>
  <si>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</si>
  <si>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000 1 08 06000 01 8003 110</t>
  </si>
  <si>
    <t>000 1 08 06000 01 8004 110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</si>
  <si>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</si>
  <si>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000 1 08 06000 01 8005 110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</si>
  <si>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порядка осуществления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</si>
  <si>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</si>
  <si>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000 1 16 01121 01 0001 140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</si>
  <si>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</si>
  <si>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</si>
  <si>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</si>
  <si>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000 1 08 07020 01 8000 110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</si>
  <si>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</si>
  <si>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000 1 08 07100 01 8034 110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</si>
  <si>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</si>
  <si>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000 1 08 07100 01 8035 110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</si>
  <si>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</si>
  <si>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000 1 08 07141 01 8000 110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</si>
  <si>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</si>
  <si>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ДОХОДЫ ОТ ПРОДАЖИ МАТЕРИАЛЬНЫХ И НЕМАТЕРИАЛЬНЫХ АКТИВОВ</t>
  </si>
  <si>
    <t>Транспортный налог</t>
  </si>
  <si>
    <t>000 1 06 04000 02 0000 110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</si>
  <si>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несоблюдение требований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при принятии решения о способе и об условиях определения поставщика (подрядчика, исполнителя)</t>
  </si>
  <si>
    <t>000 1 16 01133 01 9000 140</t>
  </si>
  <si>
    <t xml:space="preserve">000 2 02 25586 02 0000 150 </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</si>
  <si>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</si>
  <si>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</si>
  <si>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ОТ ИСПОЛЬЗОВАНИЯ ИМУЩЕСТВА, НАХОДЯЩЕГОСЯ В ГОСУДАРСТВЕННОЙ 
И МУНИЦИПАЛЬНОЙ СОБСТВЕННОСТИ</t>
  </si>
  <si>
    <t>Прочие доходы от компенсации затрат бюджетов субъектов Российской Федерации (средства в объеме остатков субсидий, предоставленных в отчетном финансовом году государственным бюджетным и автономным учреждениям Мурманской области на финансовое обеспечение выполнения государственных заданий на оказание государственных услуг (выполнение работ), образовавшихся в связи с недостижением установленных государственным заданием показателей, характеризующих объем государственных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</si>
  <si>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</si>
  <si>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</si>
  <si>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</si>
  <si>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</si>
  <si>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</si>
  <si>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</si>
  <si>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</si>
  <si>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</si>
  <si>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</si>
  <si>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</si>
  <si>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</si>
  <si>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</si>
  <si>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занятие лесных участков)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</si>
  <si>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</si>
  <si>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</si>
  <si>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</si>
  <si>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</si>
  <si>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самовольное использование лесов, нарушение правил использования лесов для ведения сельского хозяйства, уничтожение лесных ресурсов)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</si>
  <si>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</si>
  <si>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санитарной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</si>
  <si>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пожарной безопасности в лесах)</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</si>
  <si>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</si>
  <si>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</si>
  <si>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</si>
  <si>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</si>
  <si>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</si>
  <si>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(штрафы за нарушение Правил дорожного движения, правил эксплуатации транспортного средства)</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</si>
  <si>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</si>
  <si>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</si>
  <si>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</si>
  <si>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</si>
  <si>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</si>
  <si>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</si>
  <si>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</si>
  <si>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</si>
  <si>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</si>
  <si>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</si>
  <si>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</si>
  <si>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</si>
  <si>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</si>
  <si>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</si>
  <si>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</si>
  <si>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</si>
  <si>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</si>
  <si>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</si>
  <si>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</si>
  <si>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</si>
  <si>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</si>
  <si>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</si>
  <si>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</si>
  <si>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</si>
  <si>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</si>
  <si>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</si>
  <si>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</si>
  <si>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000 2 02 25173 02 0000 150</t>
  </si>
  <si>
    <t>Субсидии бюджетам субъектов Российской Федерации на создание детских технопарков "Кванториум"</t>
  </si>
  <si>
    <t>000 2 02 25491 02 0000 150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</si>
  <si>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</si>
  <si>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000 2 02 25365 02 0000 150</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</si>
  <si>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региональных программ модернизации первичного звена здравоохранения</t>
  </si>
  <si>
    <t>000 2 02 25021 02 0000 150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</si>
  <si>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</si>
  <si>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Доходы от уплаты акцизов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</si>
  <si>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000 1 16 01133 01 0005 140</t>
  </si>
  <si>
    <t>000 1 16 01133 01 0000 140</t>
  </si>
  <si>
    <t>000 1 16 01113 01 0017 140</t>
  </si>
  <si>
    <t>000 1 16 01113 01 0000 140</t>
  </si>
  <si>
    <t>000 1 16 01121 01 0000 140</t>
  </si>
  <si>
    <t>000 1 16 01183 01 0000 140</t>
  </si>
  <si>
    <t>000 1 16 10021 02 0000 140</t>
  </si>
  <si>
    <t>000 1 16 01093 01 0000 140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</si>
  <si>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</si>
  <si>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требований законодательства, предусматривающих выдачу специальных разрешений на движение по автомобильным дорогам тяжеловесного и (или) крупногабаритного транспортного средства)</t>
  </si>
  <si>
    <t>000 1 16 01053 01 0351 140</t>
  </si>
  <si>
    <t>000 1 16 01053 01 0631 140</t>
  </si>
  <si>
    <t>000 1 16 01123 01 0000 140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</si>
  <si>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</si>
  <si>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</si>
  <si>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000 1 16 01063 01 0003 140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</si>
  <si>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</si>
  <si>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(штрафы за нарушение правил охраны линий или сооружений связи)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</si>
  <si>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</si>
  <si>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000 1 16 01063 01 0017 140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</si>
  <si>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</si>
  <si>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000 1 16 01073 01 0006 140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</si>
  <si>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занятие водного объекта или пользование им с нарушением установленных условий)</t>
  </si>
  <si>
    <t>000 1 16 01073 01 0011 140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</si>
  <si>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пользование объектами животного мира и водными биологическими ресурсами без разрешения)</t>
  </si>
  <si>
    <t>000 1 16 01083 01 0002 140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</si>
  <si>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несоблюдение экологических и санитарно-эпидемиологических требований при обращении с отходами производства и потребления, веществами, разрушающими озоновый слой, или иными опасными веществами)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</si>
  <si>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</si>
  <si>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000 1 16 01083 01 0281 140</t>
  </si>
  <si>
    <t>000 1 16 01083 01 9000 140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</si>
  <si>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(иные штрафы)</t>
  </si>
  <si>
    <t>000 1 16 01093 01 9000 140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</si>
  <si>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</si>
  <si>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</si>
  <si>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000 1 16 01103 01 0006 140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</si>
  <si>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(штрафы за нарушение правил карантина животных или других ветеринарно-санитарных правил)</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</si>
  <si>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</si>
  <si>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</si>
  <si>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</si>
  <si>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</si>
  <si>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</si>
  <si>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нарушение Правил дорожного движения, правил эксплуатации транспортного средства)</t>
  </si>
  <si>
    <t>000 1 16 01121 01 0007 140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</si>
  <si>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 (штрафы за нарушения правил движения тяжеловесного и (или) крупногабаритного транспортного средства, выявленные при осуществлении весового и габаритного контроля на автомобильных дорогах общего пользования регионального, межмуниципального или местного значения)</t>
  </si>
  <si>
    <t>000 1 14 02023 02 0000 440</t>
  </si>
  <si>
    <t>000 1 14 06022 02 0000 430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</si>
  <si>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</si>
  <si>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</si>
  <si>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000 1 13 01992 02 0407 130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</si>
  <si>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</si>
  <si>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</si>
  <si>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</si>
  <si>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</si>
  <si>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</si>
  <si>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</si>
  <si>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и качественные автомобильные дороги")</t>
  </si>
  <si>
    <t xml:space="preserve"> 000 1 11 02102 02 0000 120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</si>
  <si>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</si>
  <si>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000 1 11 09064 01 0000 120</t>
  </si>
  <si>
    <t>Плата за пользование пространственными данными и материалами, не являющимися объектами авторского права, содержащимися в региональных фондах пространственных данных</t>
  </si>
  <si>
    <t>000 1 13 01992 02 0404 130</t>
  </si>
  <si>
    <t xml:space="preserve">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"Центр технической инвентаризации" по предоставлению пространственных данных и материалов, содержащихся в Фонде пространственных данных Мурманской области)
</t>
  </si>
  <si>
    <t>Прочие доходы от оказания платных услуг (работ) получателями средств бюджетов субъектов Российской Федерации (доходы от оказания платных услуг Государственным областным казенным учреждением "Государственный архив Мурманской области")</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</si>
  <si>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</si>
  <si>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</si>
  <si>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</si>
  <si>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</si>
  <si>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</si>
  <si>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</si>
  <si>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</si>
  <si>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</si>
  <si>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обеспечение образовательных организаций материально-технической базой для внедрения цифровой образовательной среды</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</si>
  <si>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</si>
  <si>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</si>
  <si>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</si>
  <si>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</si>
  <si>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</si>
  <si>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000 1 16 01143 01 0171 140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</si>
  <si>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</si>
  <si>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</si>
  <si>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</si>
  <si>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</si>
  <si>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000 1 16 01193 01 0030 140</t>
  </si>
  <si>
    <t>000 1 16 01203 01 0004 140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</si>
  <si>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</si>
  <si>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</si>
  <si>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</si>
  <si>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сертификации оружия и патронов к нему)</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</si>
  <si>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</si>
  <si>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000 1 03 02200 01 0000 110 
</t>
  </si>
  <si>
    <t xml:space="preserve">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
</t>
  </si>
  <si>
    <t>000 1 16 10122 01 0002 140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</si>
  <si>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 (доходы, направляемые на формирование дорожного фонда субъекта Российской Федерации)
</t>
  </si>
  <si>
    <t>000 1 08 07142 01 1000 110</t>
  </si>
  <si>
    <t>000 1 08 07172 01 1000 110</t>
  </si>
  <si>
    <t>000 1 08 07380 01 1000 110</t>
  </si>
  <si>
    <t>000 1 08 07390 01 1000 110</t>
  </si>
  <si>
    <t>000 1 08 07400 01 1000 110</t>
  </si>
  <si>
    <t>000 1 08 07141 01 0000 110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</si>
  <si>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</si>
  <si>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000 1 08 07110 01 0103 110</t>
  </si>
  <si>
    <t>000 1 08 07020 01 0000 110</t>
  </si>
  <si>
    <t xml:space="preserve">Государственная пошлина за государственную регистрацию прав, ограничений (обременений) прав на недвижимое имущество и сделок с ним </t>
  </si>
  <si>
    <t>000 2 02 25299 02 0000 150</t>
  </si>
  <si>
    <t>000 2 02 25359 02 0000 150</t>
  </si>
  <si>
    <t>000 2 02 25513 02 0000 150</t>
  </si>
  <si>
    <t>000 2 02 25576 02 0000 150</t>
  </si>
  <si>
    <t>000 2 02 35134 02 0000 150</t>
  </si>
  <si>
    <t>000 2 02 45363 02 0000 150</t>
  </si>
  <si>
    <t>000 2 02 45424 02 0000 150</t>
  </si>
  <si>
    <t>000 2 02 45450 02 0000 150</t>
  </si>
  <si>
    <t>000 2 02 45454 02 0000 150</t>
  </si>
  <si>
    <t>Субсидии бюджетам субъектов Российской Федерации на создание (обновление) материально-технической базы образовательных организаций, реализующих программы среднего профессионального образования</t>
  </si>
  <si>
    <t xml:space="preserve">Субсидии бюджетам субъектов Российской Федерации на развитие сети учреждений культурно-досугового типа </t>
  </si>
  <si>
    <t>Субсидии бюджетам субъектов Российской Федерации на обеспечение комплексного развития сельских территорий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</si>
  <si>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</si>
  <si>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</si>
  <si>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</si>
  <si>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на реализацию проектов по повышению производительности труда на предприятиях - участниках национального проекта по направлению "Бережливое производство"</t>
  </si>
  <si>
    <t>Межбюджетные трансферты, передаваемые бюджетам субъектов Российской Федерации на создание модельных муниципальных библиотек</t>
  </si>
  <si>
    <t>000 1 01 01012 02 1000 110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</si>
  <si>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</si>
  <si>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</si>
  <si>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000 1 01 01014 02 1000 110</t>
  </si>
  <si>
    <t>000 1 01 02010 01 1000 110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</si>
  <si>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</si>
  <si>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</si>
  <si>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</si>
  <si>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</si>
  <si>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</si>
  <si>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</si>
  <si>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000 1 01 02040 01 1000 110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</si>
  <si>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</si>
  <si>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000 1 01 02080 01 1000 110</t>
  </si>
  <si>
    <t>000 1 03 02100 01 1000 110</t>
  </si>
  <si>
    <t>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</si>
  <si>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000 1 05 06000 01 1000 110</t>
  </si>
  <si>
    <t>Налог на профессиональный доход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</si>
  <si>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</si>
  <si>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000 1 06 02010 02 1000 110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</si>
  <si>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</si>
  <si>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000 1 06 04011 02 1000 110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</si>
  <si>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</si>
  <si>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000 1 06 04012 02 1000 110</t>
  </si>
  <si>
    <t>Налог на игорный бизнес (сумма платежа (перерасчеты, недоимка и задолженность по соответствующему платежу, в том числе по отмененному)</t>
  </si>
  <si>
    <t>000 1 06 05000 02 1000 110</t>
  </si>
  <si>
    <t>000 1 07 01020 01 1000 110</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</si>
  <si>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</si>
  <si>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в отношении которых при налогообложении установлен рентный коэффициент, отличный от 1 (сумма платежа (перерасчеты, недоимка и задолженность по соответствующему платежу, в том числе по отмененному)</t>
  </si>
  <si>
    <t>000 1 07 01080 01 1000 110</t>
  </si>
  <si>
    <t>000 1 07 04010 01 1000 110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</si>
  <si>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</si>
  <si>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(исключая внутренние водные объекты)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</si>
  <si>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</si>
  <si>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000 1 07 04030 01 1000 110</t>
  </si>
  <si>
    <t>000 1 07 04020 01 1000 110</t>
  </si>
  <si>
    <t>000 1 08 07082 01 1000 110</t>
  </si>
  <si>
    <t>000 1 08 07120 01 1000 110</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</si>
  <si>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</si>
  <si>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 xml:space="preserve">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
</t>
  </si>
  <si>
    <t>000 1 08 07130 01 1000 110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</si>
  <si>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</si>
  <si>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000 1 16 01203 01 0014 140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</si>
  <si>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</si>
  <si>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 в соответствии с Законом Российской Федерации от 19 апреля 1991 года № 1032-1 "О занятости населения в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</si>
  <si>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</si>
  <si>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000 1 13 01020 01 8000 130</t>
  </si>
  <si>
    <t xml:space="preserve">Приложение 5
к Закону Мурманской области
"Об областном бюджете на 2022 год 
и на плановый период 2023 и 2024 годов"
</t>
  </si>
  <si>
    <t>Сумма</t>
  </si>
  <si>
    <t>рублей</t>
  </si>
  <si>
    <t>РАСПРЕДЕЛЕНИЕ 
доходов областного бюджета по кодам классификации доходов бюджетов на 2022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</si>
</sst>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
  </numFmts>
  <fonts count="17" x14ac:knownFonts="1">
    <font>
      <sz val="10"/>
      <color rgb="FF000000"/>
      <name val="Times New Roman"/>
      <family val="1"/>
      <charset val="204"/>
    </font>
    <font>
      <sz val="10"/>
      <name val="Arial Cyr"/>
      <charset val="204"/>
    </font>
    <font>
      <sz val="11"/>
      <color theme="1"/>
      <name val="Calibri"/>
      <family val="2"/>
      <charset val="204"/>
      <scheme val="minor"/>
    </font>
    <font>
      <sz val="10"/>
      <color rgb="FF000000"/>
      <name val="Times New Roman"/>
      <family val="1"/>
      <charset val="204"/>
    </font>
    <font>
      <sz val="8"/>
      <color rgb="FF000000"/>
      <name val="Arial"/>
      <family val="2"/>
      <charset val="204"/>
    </font>
    <font>
      <sz val="10"/>
      <color rgb="FF000000"/>
      <name val="Arial"/>
      <family val="2"/>
      <charset val="204"/>
    </font>
    <font>
      <sz val="14"/>
      <name val="Times New Roman"/>
      <family val="1"/>
      <charset val="204"/>
    </font>
    <font>
      <sz val="11"/>
      <name val="Times New Roman"/>
      <family val="1"/>
      <charset val="204"/>
    </font>
    <font>
      <sz val="10"/>
      <color rgb="FF000000"/>
      <name val="Arial Cyr"/>
    </font>
    <font>
      <sz val="10"/>
      <name val="Times New Roman"/>
      <family val="1"/>
      <charset val="204"/>
    </font>
    <font>
      <b/>
      <sz val="10"/>
      <name val="Times New Roman"/>
      <family val="1"/>
      <charset val="204"/>
    </font>
    <font>
      <b/>
      <i/>
      <sz val="10"/>
      <name val="Times New Roman"/>
      <family val="1"/>
      <charset val="204"/>
    </font>
    <font>
      <b/>
      <sz val="14"/>
      <name val="Times New Roman"/>
      <family val="1"/>
      <charset val="204"/>
    </font>
    <font>
      <sz val="9"/>
      <name val="Times New Roman"/>
      <family val="1"/>
      <charset val="204"/>
    </font>
    <font>
      <sz val="8"/>
      <color rgb="FF000000"/>
      <name val="Arial Cyr"/>
    </font>
    <font>
      <b/>
      <sz val="12"/>
      <name val="Times New Roman"/>
      <family val="1"/>
      <charset val="204"/>
    </font>
    <font>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CCCC"/>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D9D9D9"/>
      </left>
      <right style="thin">
        <color rgb="FFBFBFBF"/>
      </right>
      <top/>
      <bottom style="thin">
        <color rgb="FFD9D9D9"/>
      </bottom>
      <diagonal/>
    </border>
    <border>
      <left style="thin">
        <color rgb="FF000000"/>
      </left>
      <right style="medium">
        <color rgb="FF000000"/>
      </right>
      <top style="thin">
        <color rgb="FF000000"/>
      </top>
      <bottom style="thin">
        <color rgb="FF000000"/>
      </bottom>
      <diagonal/>
    </border>
    <border>
      <left style="thin">
        <color rgb="FFBFBFBF"/>
      </left>
      <right style="thin">
        <color rgb="FFD9D9D9"/>
      </right>
      <top/>
      <bottom style="thin">
        <color rgb="FFD9D9D9"/>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5">
    <xf numFmtId="0" fontId="0" fillId="0" borderId="0">
      <alignment vertical="top" wrapText="1"/>
    </xf>
    <xf numFmtId="0" fontId="1" fillId="0" borderId="0"/>
    <xf numFmtId="0" fontId="2" fillId="0" borderId="0"/>
    <xf numFmtId="0" fontId="3" fillId="0" borderId="0">
      <alignment vertical="top" wrapText="1"/>
    </xf>
    <xf numFmtId="49" fontId="4" fillId="0" borderId="1">
      <alignment horizontal="center"/>
    </xf>
    <xf numFmtId="0" fontId="5" fillId="0" borderId="0">
      <alignment horizontal="left" vertical="top" wrapText="1"/>
    </xf>
    <xf numFmtId="4" fontId="5" fillId="0" borderId="2">
      <alignment horizontal="right" vertical="top" shrinkToFit="1"/>
    </xf>
    <xf numFmtId="0" fontId="4" fillId="0" borderId="3">
      <alignment horizontal="left" wrapText="1" indent="2"/>
    </xf>
    <xf numFmtId="49" fontId="8" fillId="3" borderId="1">
      <alignment horizontal="left" vertical="top" shrinkToFit="1"/>
      <protection locked="0"/>
    </xf>
    <xf numFmtId="164" fontId="8" fillId="0" borderId="1">
      <alignment horizontal="left" vertical="top" shrinkToFit="1"/>
      <protection locked="0"/>
    </xf>
    <xf numFmtId="165" fontId="8" fillId="0" borderId="1">
      <alignment horizontal="left" vertical="top" wrapText="1"/>
      <protection locked="0"/>
    </xf>
    <xf numFmtId="49" fontId="8" fillId="0" borderId="1">
      <alignment horizontal="left" vertical="top" wrapText="1"/>
      <protection locked="0"/>
    </xf>
    <xf numFmtId="0" fontId="8" fillId="0" borderId="4">
      <alignment horizontal="left" vertical="top" wrapText="1"/>
    </xf>
    <xf numFmtId="49" fontId="4" fillId="0" borderId="1">
      <alignment horizontal="center"/>
    </xf>
    <xf numFmtId="4" fontId="14" fillId="0" borderId="5">
      <alignment horizontal="right" shrinkToFit="1"/>
    </xf>
  </cellStyleXfs>
  <cellXfs count="51">
    <xf numFmtId="0" fontId="0" fillId="0" borderId="0" xfId="0" applyFont="1" applyFill="1" applyAlignment="1">
      <alignment vertical="top" wrapText="1"/>
    </xf>
    <xf numFmtId="0" fontId="7" fillId="2" borderId="0" xfId="0" applyFont="1" applyFill="1" applyBorder="1" applyAlignment="1">
      <alignment horizontal="center" vertical="top" wrapText="1"/>
    </xf>
    <xf numFmtId="0" fontId="9" fillId="0" borderId="0" xfId="0" applyFont="1" applyFill="1" applyAlignment="1">
      <alignment vertical="top" wrapText="1"/>
    </xf>
    <xf numFmtId="0" fontId="9" fillId="2" borderId="0" xfId="0" applyFont="1" applyFill="1" applyAlignment="1">
      <alignment vertical="top" wrapText="1"/>
    </xf>
    <xf numFmtId="0" fontId="9" fillId="2" borderId="0" xfId="0" applyFont="1" applyFill="1" applyAlignment="1">
      <alignment wrapText="1"/>
    </xf>
    <xf numFmtId="0" fontId="10"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wrapText="1"/>
    </xf>
    <xf numFmtId="0" fontId="10" fillId="2" borderId="0" xfId="0" applyFont="1" applyFill="1" applyAlignment="1">
      <alignment wrapText="1"/>
    </xf>
    <xf numFmtId="0" fontId="7" fillId="2" borderId="0" xfId="0" applyFont="1" applyFill="1" applyAlignment="1">
      <alignment vertical="center" wrapText="1"/>
    </xf>
    <xf numFmtId="4" fontId="6" fillId="2" borderId="0" xfId="0" applyNumberFormat="1" applyFont="1" applyFill="1" applyAlignment="1">
      <alignment horizontal="right" vertical="top" wrapText="1"/>
    </xf>
    <xf numFmtId="4" fontId="12" fillId="2" borderId="0" xfId="0" applyNumberFormat="1" applyFont="1" applyFill="1" applyAlignment="1">
      <alignment horizontal="right" vertical="top" wrapText="1"/>
    </xf>
    <xf numFmtId="0" fontId="13" fillId="2" borderId="0" xfId="0" applyFont="1" applyFill="1" applyAlignment="1">
      <alignment wrapText="1"/>
    </xf>
    <xf numFmtId="0" fontId="6" fillId="2" borderId="0" xfId="0" applyNumberFormat="1" applyFont="1" applyFill="1" applyAlignment="1">
      <alignment horizontal="justify" vertical="top" wrapText="1"/>
    </xf>
    <xf numFmtId="0" fontId="6" fillId="2" borderId="0" xfId="0" applyNumberFormat="1" applyFont="1" applyFill="1" applyBorder="1" applyAlignment="1">
      <alignment horizontal="justify" vertical="top" wrapText="1"/>
    </xf>
    <xf numFmtId="0" fontId="12" fillId="2" borderId="0" xfId="0" applyNumberFormat="1" applyFont="1" applyFill="1" applyBorder="1" applyAlignment="1">
      <alignment horizontal="justify" vertical="top" wrapText="1"/>
    </xf>
    <xf numFmtId="0" fontId="12" fillId="2" borderId="0" xfId="0" applyNumberFormat="1" applyFont="1" applyFill="1" applyAlignment="1">
      <alignment horizontal="center" vertical="top" wrapText="1"/>
    </xf>
    <xf numFmtId="0" fontId="7" fillId="0" borderId="0" xfId="0" applyFont="1" applyFill="1" applyAlignment="1">
      <alignment vertical="top" wrapText="1"/>
    </xf>
    <xf numFmtId="0" fontId="7" fillId="2" borderId="0" xfId="0" applyFont="1" applyFill="1" applyAlignment="1">
      <alignment vertical="top" wrapText="1"/>
    </xf>
    <xf numFmtId="0" fontId="15" fillId="2" borderId="0" xfId="0" applyNumberFormat="1" applyFont="1" applyFill="1" applyBorder="1" applyAlignment="1">
      <alignment horizontal="justify" vertical="center" wrapText="1"/>
    </xf>
    <xf numFmtId="0" fontId="16" fillId="2" borderId="0" xfId="0" applyNumberFormat="1" applyFont="1" applyFill="1" applyBorder="1" applyAlignment="1">
      <alignment horizontal="justify" vertical="top" wrapText="1"/>
    </xf>
    <xf numFmtId="0" fontId="16" fillId="2" borderId="0" xfId="0" applyNumberFormat="1" applyFont="1" applyFill="1" applyBorder="1" applyAlignment="1">
      <alignment horizontal="center" vertical="top" wrapText="1"/>
    </xf>
    <xf numFmtId="0" fontId="16" fillId="2" borderId="0" xfId="0" applyFont="1" applyFill="1" applyBorder="1" applyAlignment="1">
      <alignment horizontal="justify" vertical="top" wrapText="1"/>
    </xf>
    <xf numFmtId="49" fontId="16" fillId="2" borderId="0" xfId="0" applyNumberFormat="1" applyFont="1" applyFill="1" applyBorder="1" applyAlignment="1">
      <alignment horizontal="justify" vertical="center" wrapText="1"/>
    </xf>
    <xf numFmtId="49" fontId="16" fillId="2" borderId="0" xfId="0" applyNumberFormat="1" applyFont="1" applyFill="1" applyBorder="1" applyAlignment="1">
      <alignment horizontal="justify" vertical="top" wrapText="1"/>
    </xf>
    <xf numFmtId="0" fontId="16" fillId="2" borderId="0" xfId="0" applyNumberFormat="1" applyFont="1" applyFill="1" applyBorder="1" applyAlignment="1">
      <alignment horizontal="justify" vertical="top"/>
    </xf>
    <xf numFmtId="0" fontId="15" fillId="2" borderId="0" xfId="0" applyNumberFormat="1" applyFont="1" applyFill="1" applyBorder="1" applyAlignment="1">
      <alignment horizontal="left" vertical="center" wrapText="1"/>
    </xf>
    <xf numFmtId="0" fontId="16" fillId="2" borderId="0" xfId="0" applyFont="1" applyFill="1" applyBorder="1" applyAlignment="1">
      <alignment horizontal="center" vertical="top" wrapText="1"/>
    </xf>
    <xf numFmtId="0" fontId="15" fillId="2" borderId="0" xfId="0" applyFont="1" applyFill="1" applyBorder="1" applyAlignment="1">
      <alignment horizontal="center" vertical="center" wrapText="1"/>
    </xf>
    <xf numFmtId="4" fontId="15" fillId="2" borderId="0" xfId="0" applyNumberFormat="1" applyFont="1" applyFill="1" applyBorder="1" applyAlignment="1">
      <alignment horizontal="right" vertical="center" wrapText="1"/>
    </xf>
    <xf numFmtId="0" fontId="10" fillId="2" borderId="0" xfId="0" applyFont="1" applyFill="1" applyBorder="1" applyAlignment="1">
      <alignment vertical="center" wrapText="1"/>
    </xf>
    <xf numFmtId="0" fontId="16" fillId="2" borderId="0" xfId="0"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xf>
    <xf numFmtId="4" fontId="16" fillId="2" borderId="0" xfId="0" applyNumberFormat="1" applyFont="1" applyFill="1" applyBorder="1" applyAlignment="1">
      <alignment horizontal="right" vertical="top" wrapText="1"/>
    </xf>
    <xf numFmtId="0" fontId="9" fillId="2" borderId="0" xfId="0" applyFont="1" applyFill="1" applyBorder="1" applyAlignment="1">
      <alignment wrapText="1"/>
    </xf>
    <xf numFmtId="4" fontId="16" fillId="2" borderId="0" xfId="0" applyNumberFormat="1" applyFont="1" applyFill="1" applyBorder="1" applyAlignment="1">
      <alignment horizontal="right" vertical="top"/>
    </xf>
    <xf numFmtId="4" fontId="9" fillId="2" borderId="0" xfId="0" applyNumberFormat="1" applyFont="1" applyFill="1" applyBorder="1" applyAlignment="1">
      <alignment vertical="center" wrapText="1"/>
    </xf>
    <xf numFmtId="49" fontId="16" fillId="2" borderId="0" xfId="0" applyNumberFormat="1" applyFont="1" applyFill="1" applyBorder="1" applyAlignment="1">
      <alignment horizontal="center" vertical="top" wrapText="1"/>
    </xf>
    <xf numFmtId="0" fontId="9" fillId="2" borderId="0" xfId="0" applyFont="1" applyFill="1" applyBorder="1" applyAlignment="1">
      <alignment vertical="top" wrapText="1"/>
    </xf>
    <xf numFmtId="0" fontId="13" fillId="2" borderId="0" xfId="0" applyFont="1" applyFill="1" applyBorder="1" applyAlignment="1">
      <alignment wrapText="1"/>
    </xf>
    <xf numFmtId="0" fontId="11" fillId="2" borderId="0" xfId="0" applyFont="1" applyFill="1" applyBorder="1" applyAlignment="1">
      <alignment wrapText="1"/>
    </xf>
    <xf numFmtId="4" fontId="16"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0" fontId="7" fillId="2" borderId="0" xfId="0" applyFont="1" applyFill="1" applyBorder="1" applyAlignment="1">
      <alignment vertical="center" wrapText="1"/>
    </xf>
    <xf numFmtId="0" fontId="6" fillId="0" borderId="0" xfId="0" applyFont="1" applyFill="1" applyAlignment="1">
      <alignment horizontal="left" vertical="top" wrapText="1"/>
    </xf>
    <xf numFmtId="0" fontId="12" fillId="0" borderId="0" xfId="0" applyNumberFormat="1" applyFont="1" applyFill="1" applyAlignment="1">
      <alignment horizontal="center" vertical="center" wrapText="1"/>
    </xf>
    <xf numFmtId="0" fontId="15" fillId="2" borderId="6" xfId="0" applyNumberFormat="1" applyFont="1" applyFill="1" applyBorder="1" applyAlignment="1" applyProtection="1">
      <alignment horizontal="center" vertical="center" wrapText="1"/>
      <protection locked="0"/>
    </xf>
    <xf numFmtId="0" fontId="15" fillId="2" borderId="6" xfId="0" applyFont="1" applyFill="1" applyBorder="1" applyAlignment="1">
      <alignment horizontal="center" vertical="center" wrapText="1"/>
    </xf>
    <xf numFmtId="0" fontId="16" fillId="2" borderId="6" xfId="0" applyFont="1" applyFill="1" applyBorder="1" applyAlignment="1">
      <alignment vertical="center" wrapText="1"/>
    </xf>
    <xf numFmtId="0" fontId="15" fillId="2" borderId="6" xfId="0" applyNumberFormat="1" applyFont="1" applyFill="1" applyBorder="1" applyAlignment="1">
      <alignment horizontal="center" vertical="center" wrapText="1"/>
    </xf>
  </cellXfs>
  <cellStyles count="15">
    <cellStyle name="ex60" xfId="12"/>
    <cellStyle name="ex68" xfId="6"/>
    <cellStyle name="st11" xfId="8"/>
    <cellStyle name="st12" xfId="11"/>
    <cellStyle name="st13" xfId="9"/>
    <cellStyle name="st14" xfId="10"/>
    <cellStyle name="xl_footer" xfId="5"/>
    <cellStyle name="xl31" xfId="7"/>
    <cellStyle name="xl43" xfId="13"/>
    <cellStyle name="xl50" xfId="14"/>
    <cellStyle name="xl52" xfId="4"/>
    <cellStyle name="Обычный" xfId="0" builtinId="0"/>
    <cellStyle name="Обычный 2" xfId="1"/>
    <cellStyle name="Обычный 3" xfId="3"/>
    <cellStyle name="Обычный 7" xfId="2"/>
  </cellStyles>
  <dxfs count="0"/>
  <tableStyles count="0" defaultTableStyle="TableStyleMedium9" defaultPivotStyle="PivotStyleLight16"/>
  <colors>
    <mruColors>
      <color rgb="FF0033CC"/>
      <color rgb="FF00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Y332"/>
  <sheetViews>
    <sheetView showGridLines="0" tabSelected="1" zoomScale="67" zoomScaleNormal="67" zoomScaleSheetLayoutView="65" zoomScalePageLayoutView="90" workbookViewId="0">
      <selection activeCell="F3" sqref="F3"/>
    </sheetView>
  </sheetViews>
  <sheetFormatPr defaultColWidth="9.33203125" defaultRowHeight="18.75" x14ac:dyDescent="0.2"/>
  <cols>
    <col min="1" max="1" width="138.5" style="13" customWidth="1"/>
    <col min="2" max="2" width="37" style="17" customWidth="1"/>
    <col min="3" max="3" width="36" style="10" customWidth="1"/>
    <col min="4" max="5" width="26.5" style="2" customWidth="1"/>
    <col min="6" max="7" width="18.33203125" style="2" customWidth="1"/>
    <col min="8" max="247" width="9.33203125" style="2"/>
    <col min="248" max="248" width="19.33203125" style="2" bestFit="1" customWidth="1"/>
    <col min="249" max="16384" width="9.33203125" style="2"/>
  </cols>
  <sheetData>
    <row r="1" spans="1:4" ht="86.25" customHeight="1" x14ac:dyDescent="0.2">
      <c r="B1" s="45" t="s">
        <v>636</v>
      </c>
      <c r="C1" s="45"/>
    </row>
    <row r="2" spans="1:4" ht="33" customHeight="1" x14ac:dyDescent="0.2">
      <c r="A2" s="46" t="s">
        <v>639</v>
      </c>
      <c r="B2" s="46"/>
      <c r="C2" s="46"/>
    </row>
    <row r="4" spans="1:4" ht="21.75" customHeight="1" x14ac:dyDescent="0.2">
      <c r="C4" s="10" t="s">
        <v>638</v>
      </c>
    </row>
    <row r="5" spans="1:4" s="3" customFormat="1" ht="21" customHeight="1" x14ac:dyDescent="0.2">
      <c r="A5" s="50" t="s">
        <v>1</v>
      </c>
      <c r="B5" s="48" t="s">
        <v>2</v>
      </c>
      <c r="C5" s="47" t="s">
        <v>637</v>
      </c>
    </row>
    <row r="6" spans="1:4" s="3" customFormat="1" ht="35.25" customHeight="1" x14ac:dyDescent="0.2">
      <c r="A6" s="49"/>
      <c r="B6" s="49"/>
      <c r="C6" s="47"/>
    </row>
    <row r="7" spans="1:4" s="5" customFormat="1" ht="15.75" x14ac:dyDescent="0.2">
      <c r="A7" s="19" t="s">
        <v>3</v>
      </c>
      <c r="B7" s="28" t="s">
        <v>4</v>
      </c>
      <c r="C7" s="29">
        <f>C8+C74</f>
        <v>88836090168</v>
      </c>
      <c r="D7" s="30"/>
    </row>
    <row r="8" spans="1:4" s="5" customFormat="1" ht="15.75" x14ac:dyDescent="0.2">
      <c r="A8" s="19" t="s">
        <v>5</v>
      </c>
      <c r="B8" s="31" t="s">
        <v>0</v>
      </c>
      <c r="C8" s="29">
        <f>C9+C19+C33+C35+C41+C47</f>
        <v>88230220704</v>
      </c>
      <c r="D8" s="30"/>
    </row>
    <row r="9" spans="1:4" s="6" customFormat="1" ht="15.75" x14ac:dyDescent="0.2">
      <c r="A9" s="19" t="s">
        <v>6</v>
      </c>
      <c r="B9" s="32" t="s">
        <v>7</v>
      </c>
      <c r="C9" s="29">
        <f>C10+C13</f>
        <v>78491854300</v>
      </c>
      <c r="D9" s="33"/>
    </row>
    <row r="10" spans="1:4" s="5" customFormat="1" ht="15.75" x14ac:dyDescent="0.2">
      <c r="A10" s="19" t="s">
        <v>8</v>
      </c>
      <c r="B10" s="32" t="s">
        <v>9</v>
      </c>
      <c r="C10" s="29">
        <f>C11+C12</f>
        <v>45484017000</v>
      </c>
      <c r="D10" s="30"/>
    </row>
    <row r="11" spans="1:4" s="4" customFormat="1" ht="47.25" x14ac:dyDescent="0.2">
      <c r="A11" s="20" t="s">
        <v>590</v>
      </c>
      <c r="B11" s="21" t="s">
        <v>589</v>
      </c>
      <c r="C11" s="34">
        <v>23691659000</v>
      </c>
      <c r="D11" s="35"/>
    </row>
    <row r="12" spans="1:4" s="4" customFormat="1" ht="47.25" x14ac:dyDescent="0.2">
      <c r="A12" s="20" t="s">
        <v>591</v>
      </c>
      <c r="B12" s="21" t="s">
        <v>592</v>
      </c>
      <c r="C12" s="34">
        <v>21792358000</v>
      </c>
      <c r="D12" s="35"/>
    </row>
    <row r="13" spans="1:4" s="5" customFormat="1" ht="15.75" x14ac:dyDescent="0.2">
      <c r="A13" s="19" t="s">
        <v>10</v>
      </c>
      <c r="B13" s="32" t="s">
        <v>11</v>
      </c>
      <c r="C13" s="29">
        <f>SUM(C14:C18)</f>
        <v>33007837300</v>
      </c>
      <c r="D13" s="30"/>
    </row>
    <row r="14" spans="1:4" s="4" customFormat="1" ht="63" x14ac:dyDescent="0.2">
      <c r="A14" s="20" t="s">
        <v>594</v>
      </c>
      <c r="B14" s="21" t="s">
        <v>593</v>
      </c>
      <c r="C14" s="36">
        <v>29403516000</v>
      </c>
      <c r="D14" s="35"/>
    </row>
    <row r="15" spans="1:4" s="4" customFormat="1" ht="78.75" x14ac:dyDescent="0.2">
      <c r="A15" s="20" t="s">
        <v>596</v>
      </c>
      <c r="B15" s="21" t="s">
        <v>595</v>
      </c>
      <c r="C15" s="36">
        <v>59368400</v>
      </c>
      <c r="D15" s="35"/>
    </row>
    <row r="16" spans="1:4" s="4" customFormat="1" ht="47.25" x14ac:dyDescent="0.2">
      <c r="A16" s="20" t="s">
        <v>598</v>
      </c>
      <c r="B16" s="21" t="s">
        <v>597</v>
      </c>
      <c r="C16" s="36">
        <v>247654200</v>
      </c>
      <c r="D16" s="35"/>
    </row>
    <row r="17" spans="1:4" s="4" customFormat="1" ht="63" x14ac:dyDescent="0.2">
      <c r="A17" s="20" t="s">
        <v>599</v>
      </c>
      <c r="B17" s="21" t="s">
        <v>600</v>
      </c>
      <c r="C17" s="36">
        <v>500140000</v>
      </c>
      <c r="D17" s="35"/>
    </row>
    <row r="18" spans="1:4" s="4" customFormat="1" ht="78.75" x14ac:dyDescent="0.2">
      <c r="A18" s="20" t="s">
        <v>601</v>
      </c>
      <c r="B18" s="21" t="s">
        <v>602</v>
      </c>
      <c r="C18" s="36">
        <v>2797158700</v>
      </c>
      <c r="D18" s="35"/>
    </row>
    <row r="19" spans="1:4" s="6" customFormat="1" ht="31.5" collapsed="1" x14ac:dyDescent="0.2">
      <c r="A19" s="19" t="s">
        <v>12</v>
      </c>
      <c r="B19" s="28" t="s">
        <v>13</v>
      </c>
      <c r="C19" s="29">
        <f>SUM(C20:C32)</f>
        <v>4134435154</v>
      </c>
      <c r="D19" s="37"/>
    </row>
    <row r="20" spans="1:4" s="6" customFormat="1" ht="31.5" x14ac:dyDescent="0.2">
      <c r="A20" s="20" t="s">
        <v>604</v>
      </c>
      <c r="B20" s="27" t="s">
        <v>603</v>
      </c>
      <c r="C20" s="36">
        <v>18456100</v>
      </c>
      <c r="D20" s="37"/>
    </row>
    <row r="21" spans="1:4" s="4" customFormat="1" ht="94.5" x14ac:dyDescent="0.2">
      <c r="A21" s="20" t="s">
        <v>519</v>
      </c>
      <c r="B21" s="27" t="s">
        <v>133</v>
      </c>
      <c r="C21" s="36">
        <v>912380280</v>
      </c>
      <c r="D21" s="35"/>
    </row>
    <row r="22" spans="1:4" s="4" customFormat="1" ht="126" x14ac:dyDescent="0.2">
      <c r="A22" s="20" t="s">
        <v>520</v>
      </c>
      <c r="B22" s="27" t="s">
        <v>149</v>
      </c>
      <c r="C22" s="36">
        <v>348538780</v>
      </c>
      <c r="D22" s="35"/>
    </row>
    <row r="23" spans="1:4" s="6" customFormat="1" ht="78.75" x14ac:dyDescent="0.2">
      <c r="A23" s="20" t="s">
        <v>468</v>
      </c>
      <c r="B23" s="27" t="s">
        <v>264</v>
      </c>
      <c r="C23" s="36">
        <v>1722090</v>
      </c>
      <c r="D23" s="33"/>
    </row>
    <row r="24" spans="1:4" s="6" customFormat="1" ht="78.75" x14ac:dyDescent="0.2">
      <c r="A24" s="20" t="s">
        <v>559</v>
      </c>
      <c r="B24" s="27" t="s">
        <v>558</v>
      </c>
      <c r="C24" s="36">
        <v>12340</v>
      </c>
      <c r="D24" s="33"/>
    </row>
    <row r="25" spans="1:4" s="6" customFormat="1" ht="63" x14ac:dyDescent="0.2">
      <c r="A25" s="20" t="s">
        <v>262</v>
      </c>
      <c r="B25" s="27" t="s">
        <v>265</v>
      </c>
      <c r="C25" s="34">
        <v>139600</v>
      </c>
      <c r="D25" s="33"/>
    </row>
    <row r="26" spans="1:4" s="6" customFormat="1" ht="63" x14ac:dyDescent="0.2">
      <c r="A26" s="20" t="s">
        <v>263</v>
      </c>
      <c r="B26" s="27" t="s">
        <v>266</v>
      </c>
      <c r="C26" s="36">
        <v>1109570</v>
      </c>
      <c r="D26" s="33"/>
    </row>
    <row r="27" spans="1:4" s="4" customFormat="1" ht="63" x14ac:dyDescent="0.2">
      <c r="A27" s="20" t="s">
        <v>521</v>
      </c>
      <c r="B27" s="27" t="s">
        <v>134</v>
      </c>
      <c r="C27" s="34">
        <v>789716277</v>
      </c>
      <c r="D27" s="35"/>
    </row>
    <row r="28" spans="1:4" s="4" customFormat="1" ht="63" x14ac:dyDescent="0.2">
      <c r="A28" s="20" t="s">
        <v>522</v>
      </c>
      <c r="B28" s="27" t="s">
        <v>159</v>
      </c>
      <c r="C28" s="34">
        <v>499795180</v>
      </c>
      <c r="D28" s="35"/>
    </row>
    <row r="29" spans="1:4" s="4" customFormat="1" ht="78.75" x14ac:dyDescent="0.2">
      <c r="A29" s="20" t="s">
        <v>258</v>
      </c>
      <c r="B29" s="27" t="s">
        <v>135</v>
      </c>
      <c r="C29" s="34">
        <v>4371408</v>
      </c>
      <c r="D29" s="35"/>
    </row>
    <row r="30" spans="1:4" s="4" customFormat="1" ht="78.75" x14ac:dyDescent="0.2">
      <c r="A30" s="20" t="s">
        <v>259</v>
      </c>
      <c r="B30" s="27" t="s">
        <v>160</v>
      </c>
      <c r="C30" s="34">
        <v>2766580</v>
      </c>
      <c r="D30" s="35"/>
    </row>
    <row r="31" spans="1:4" s="4" customFormat="1" ht="63" x14ac:dyDescent="0.2">
      <c r="A31" s="20" t="s">
        <v>523</v>
      </c>
      <c r="B31" s="27" t="s">
        <v>136</v>
      </c>
      <c r="C31" s="34">
        <v>952566939</v>
      </c>
      <c r="D31" s="35"/>
    </row>
    <row r="32" spans="1:4" s="4" customFormat="1" ht="63" x14ac:dyDescent="0.2">
      <c r="A32" s="20" t="s">
        <v>524</v>
      </c>
      <c r="B32" s="27" t="s">
        <v>161</v>
      </c>
      <c r="C32" s="34">
        <v>602860010</v>
      </c>
      <c r="D32" s="35"/>
    </row>
    <row r="33" spans="1:4" s="6" customFormat="1" ht="15.75" collapsed="1" x14ac:dyDescent="0.2">
      <c r="A33" s="19" t="s">
        <v>229</v>
      </c>
      <c r="B33" s="28" t="s">
        <v>230</v>
      </c>
      <c r="C33" s="29">
        <f>C34</f>
        <v>24065800</v>
      </c>
      <c r="D33" s="33"/>
    </row>
    <row r="34" spans="1:4" s="6" customFormat="1" ht="31.5" x14ac:dyDescent="0.2">
      <c r="A34" s="20" t="s">
        <v>606</v>
      </c>
      <c r="B34" s="27" t="s">
        <v>605</v>
      </c>
      <c r="C34" s="34">
        <v>24065800</v>
      </c>
      <c r="D34" s="33"/>
    </row>
    <row r="35" spans="1:4" s="5" customFormat="1" ht="15.75" collapsed="1" x14ac:dyDescent="0.2">
      <c r="A35" s="19" t="s">
        <v>14</v>
      </c>
      <c r="B35" s="28" t="s">
        <v>15</v>
      </c>
      <c r="C35" s="29">
        <f>C36+C37+C40</f>
        <v>3314399000</v>
      </c>
      <c r="D35" s="30"/>
    </row>
    <row r="36" spans="1:4" s="4" customFormat="1" ht="31.5" x14ac:dyDescent="0.2">
      <c r="A36" s="20" t="s">
        <v>607</v>
      </c>
      <c r="B36" s="27" t="s">
        <v>608</v>
      </c>
      <c r="C36" s="34">
        <v>2679300000</v>
      </c>
      <c r="D36" s="35"/>
    </row>
    <row r="37" spans="1:4" s="4" customFormat="1" ht="15.75" x14ac:dyDescent="0.2">
      <c r="A37" s="20" t="s">
        <v>397</v>
      </c>
      <c r="B37" s="27" t="s">
        <v>398</v>
      </c>
      <c r="C37" s="34">
        <f>C38+C39</f>
        <v>632579000</v>
      </c>
      <c r="D37" s="35"/>
    </row>
    <row r="38" spans="1:4" s="4" customFormat="1" ht="31.5" x14ac:dyDescent="0.2">
      <c r="A38" s="20" t="s">
        <v>609</v>
      </c>
      <c r="B38" s="27" t="s">
        <v>610</v>
      </c>
      <c r="C38" s="34">
        <v>114771000</v>
      </c>
      <c r="D38" s="35"/>
    </row>
    <row r="39" spans="1:4" s="4" customFormat="1" ht="31.5" x14ac:dyDescent="0.2">
      <c r="A39" s="20" t="s">
        <v>611</v>
      </c>
      <c r="B39" s="27" t="s">
        <v>612</v>
      </c>
      <c r="C39" s="34">
        <v>517808000</v>
      </c>
      <c r="D39" s="35"/>
    </row>
    <row r="40" spans="1:4" s="4" customFormat="1" ht="31.5" x14ac:dyDescent="0.2">
      <c r="A40" s="20" t="s">
        <v>613</v>
      </c>
      <c r="B40" s="27" t="s">
        <v>614</v>
      </c>
      <c r="C40" s="34">
        <v>2520000</v>
      </c>
      <c r="D40" s="35"/>
    </row>
    <row r="41" spans="1:4" s="6" customFormat="1" ht="15.75" x14ac:dyDescent="0.2">
      <c r="A41" s="19" t="s">
        <v>16</v>
      </c>
      <c r="B41" s="28" t="s">
        <v>17</v>
      </c>
      <c r="C41" s="29">
        <f>C42+C43+C44+C45+C46</f>
        <v>2181894000</v>
      </c>
      <c r="D41" s="33"/>
    </row>
    <row r="42" spans="1:4" s="4" customFormat="1" ht="31.5" x14ac:dyDescent="0.2">
      <c r="A42" s="20" t="s">
        <v>616</v>
      </c>
      <c r="B42" s="27" t="s">
        <v>615</v>
      </c>
      <c r="C42" s="34">
        <v>33820000</v>
      </c>
      <c r="D42" s="35"/>
    </row>
    <row r="43" spans="1:4" s="6" customFormat="1" ht="47.25" x14ac:dyDescent="0.2">
      <c r="A43" s="20" t="s">
        <v>617</v>
      </c>
      <c r="B43" s="27" t="s">
        <v>618</v>
      </c>
      <c r="C43" s="34">
        <v>1852023000</v>
      </c>
      <c r="D43" s="33"/>
    </row>
    <row r="44" spans="1:4" s="4" customFormat="1" ht="31.5" x14ac:dyDescent="0.2">
      <c r="A44" s="20" t="s">
        <v>620</v>
      </c>
      <c r="B44" s="27" t="s">
        <v>619</v>
      </c>
      <c r="C44" s="34">
        <v>1851000</v>
      </c>
      <c r="D44" s="35"/>
    </row>
    <row r="45" spans="1:4" s="4" customFormat="1" ht="31.5" x14ac:dyDescent="0.2">
      <c r="A45" s="20" t="s">
        <v>621</v>
      </c>
      <c r="B45" s="27" t="s">
        <v>624</v>
      </c>
      <c r="C45" s="34">
        <v>293800000</v>
      </c>
      <c r="D45" s="35"/>
    </row>
    <row r="46" spans="1:4" s="4" customFormat="1" ht="31.5" x14ac:dyDescent="0.2">
      <c r="A46" s="20" t="s">
        <v>622</v>
      </c>
      <c r="B46" s="27" t="s">
        <v>623</v>
      </c>
      <c r="C46" s="34">
        <v>400000</v>
      </c>
      <c r="D46" s="35"/>
    </row>
    <row r="47" spans="1:4" s="6" customFormat="1" ht="15.75" x14ac:dyDescent="0.2">
      <c r="A47" s="19" t="s">
        <v>18</v>
      </c>
      <c r="B47" s="28" t="s">
        <v>19</v>
      </c>
      <c r="C47" s="29">
        <f>C48+C53+C54+C55+C58+C60+C61+C63+C64+C66+C68+C70+C72</f>
        <v>83572450</v>
      </c>
      <c r="D47" s="33"/>
    </row>
    <row r="48" spans="1:4" s="4" customFormat="1" ht="47.25" x14ac:dyDescent="0.2">
      <c r="A48" s="20" t="s">
        <v>58</v>
      </c>
      <c r="B48" s="38" t="s">
        <v>59</v>
      </c>
      <c r="C48" s="34">
        <f>SUM(C49:C51)</f>
        <v>5194000</v>
      </c>
      <c r="D48" s="35"/>
    </row>
    <row r="49" spans="1:4" s="4" customFormat="1" ht="78.75" x14ac:dyDescent="0.2">
      <c r="A49" s="20" t="s">
        <v>377</v>
      </c>
      <c r="B49" s="38" t="s">
        <v>378</v>
      </c>
      <c r="C49" s="34">
        <v>4295000</v>
      </c>
      <c r="D49" s="35"/>
    </row>
    <row r="50" spans="1:4" s="4" customFormat="1" ht="78.75" x14ac:dyDescent="0.2">
      <c r="A50" s="20" t="s">
        <v>518</v>
      </c>
      <c r="B50" s="38" t="s">
        <v>379</v>
      </c>
      <c r="C50" s="34">
        <v>166000</v>
      </c>
      <c r="D50" s="35"/>
    </row>
    <row r="51" spans="1:4" s="4" customFormat="1" ht="78.75" x14ac:dyDescent="0.2">
      <c r="A51" s="20" t="s">
        <v>380</v>
      </c>
      <c r="B51" s="38" t="s">
        <v>381</v>
      </c>
      <c r="C51" s="34">
        <v>733000</v>
      </c>
      <c r="D51" s="35"/>
    </row>
    <row r="52" spans="1:4" s="4" customFormat="1" ht="31.5" x14ac:dyDescent="0.2">
      <c r="A52" s="20" t="s">
        <v>571</v>
      </c>
      <c r="B52" s="38" t="s">
        <v>570</v>
      </c>
      <c r="C52" s="34">
        <v>41000000</v>
      </c>
      <c r="D52" s="35"/>
    </row>
    <row r="53" spans="1:4" s="4" customFormat="1" ht="31.5" x14ac:dyDescent="0.2">
      <c r="A53" s="20" t="s">
        <v>387</v>
      </c>
      <c r="B53" s="27" t="s">
        <v>388</v>
      </c>
      <c r="C53" s="34">
        <v>41000000</v>
      </c>
      <c r="D53" s="35"/>
    </row>
    <row r="54" spans="1:4" s="4" customFormat="1" ht="47.25" x14ac:dyDescent="0.2">
      <c r="A54" s="20" t="s">
        <v>64</v>
      </c>
      <c r="B54" s="27" t="s">
        <v>625</v>
      </c>
      <c r="C54" s="34">
        <v>24439750</v>
      </c>
      <c r="D54" s="35"/>
    </row>
    <row r="55" spans="1:4" s="4" customFormat="1" ht="15.75" x14ac:dyDescent="0.2">
      <c r="A55" s="20" t="s">
        <v>62</v>
      </c>
      <c r="B55" s="38" t="s">
        <v>63</v>
      </c>
      <c r="C55" s="34">
        <v>2492000</v>
      </c>
      <c r="D55" s="35"/>
    </row>
    <row r="56" spans="1:4" s="4" customFormat="1" ht="47.25" x14ac:dyDescent="0.2">
      <c r="A56" s="20" t="s">
        <v>389</v>
      </c>
      <c r="B56" s="27" t="s">
        <v>390</v>
      </c>
      <c r="C56" s="34">
        <v>1639000</v>
      </c>
      <c r="D56" s="35"/>
    </row>
    <row r="57" spans="1:4" s="4" customFormat="1" ht="47.25" x14ac:dyDescent="0.2">
      <c r="A57" s="20" t="s">
        <v>391</v>
      </c>
      <c r="B57" s="27" t="s">
        <v>392</v>
      </c>
      <c r="C57" s="34">
        <v>853000</v>
      </c>
      <c r="D57" s="35"/>
    </row>
    <row r="58" spans="1:4" s="4" customFormat="1" ht="47.25" x14ac:dyDescent="0.2">
      <c r="A58" s="20" t="s">
        <v>20</v>
      </c>
      <c r="B58" s="27" t="s">
        <v>21</v>
      </c>
      <c r="C58" s="34">
        <v>87200</v>
      </c>
      <c r="D58" s="35"/>
    </row>
    <row r="59" spans="1:4" s="4" customFormat="1" ht="63" x14ac:dyDescent="0.2">
      <c r="A59" s="20" t="s">
        <v>568</v>
      </c>
      <c r="B59" s="27" t="s">
        <v>569</v>
      </c>
      <c r="C59" s="34">
        <v>87200</v>
      </c>
      <c r="D59" s="35"/>
    </row>
    <row r="60" spans="1:4" s="4" customFormat="1" ht="47.25" x14ac:dyDescent="0.2">
      <c r="A60" s="20" t="s">
        <v>627</v>
      </c>
      <c r="B60" s="27" t="s">
        <v>626</v>
      </c>
      <c r="C60" s="34">
        <v>3500</v>
      </c>
      <c r="D60" s="35"/>
    </row>
    <row r="61" spans="1:4" s="4" customFormat="1" ht="94.5" x14ac:dyDescent="0.2">
      <c r="A61" s="20" t="s">
        <v>628</v>
      </c>
      <c r="B61" s="27" t="s">
        <v>629</v>
      </c>
      <c r="C61" s="34">
        <v>52000</v>
      </c>
      <c r="D61" s="35"/>
    </row>
    <row r="62" spans="1:4" s="4" customFormat="1" ht="63" x14ac:dyDescent="0.2">
      <c r="A62" s="20" t="s">
        <v>393</v>
      </c>
      <c r="B62" s="27" t="s">
        <v>567</v>
      </c>
      <c r="C62" s="34">
        <v>1500000</v>
      </c>
      <c r="D62" s="35"/>
    </row>
    <row r="63" spans="1:4" s="4" customFormat="1" ht="63" x14ac:dyDescent="0.2">
      <c r="A63" s="20" t="s">
        <v>393</v>
      </c>
      <c r="B63" s="27" t="s">
        <v>394</v>
      </c>
      <c r="C63" s="34">
        <v>1500000</v>
      </c>
      <c r="D63" s="35"/>
    </row>
    <row r="64" spans="1:4" s="4" customFormat="1" ht="110.25" x14ac:dyDescent="0.2">
      <c r="A64" s="20" t="s">
        <v>65</v>
      </c>
      <c r="B64" s="27" t="s">
        <v>66</v>
      </c>
      <c r="C64" s="34">
        <v>5667000</v>
      </c>
      <c r="D64" s="35"/>
    </row>
    <row r="65" spans="1:4" s="4" customFormat="1" ht="110.25" x14ac:dyDescent="0.2">
      <c r="A65" s="20" t="s">
        <v>65</v>
      </c>
      <c r="B65" s="27" t="s">
        <v>562</v>
      </c>
      <c r="C65" s="34">
        <v>5667000</v>
      </c>
      <c r="D65" s="35"/>
    </row>
    <row r="66" spans="1:4" s="4" customFormat="1" ht="63" x14ac:dyDescent="0.2">
      <c r="A66" s="20" t="s">
        <v>67</v>
      </c>
      <c r="B66" s="27" t="s">
        <v>68</v>
      </c>
      <c r="C66" s="34">
        <v>1317000</v>
      </c>
      <c r="D66" s="35"/>
    </row>
    <row r="67" spans="1:4" s="4" customFormat="1" ht="63" x14ac:dyDescent="0.2">
      <c r="A67" s="20" t="s">
        <v>67</v>
      </c>
      <c r="B67" s="27" t="s">
        <v>563</v>
      </c>
      <c r="C67" s="34">
        <v>1317000</v>
      </c>
      <c r="D67" s="35"/>
    </row>
    <row r="68" spans="1:4" s="4" customFormat="1" ht="47.25" x14ac:dyDescent="0.2">
      <c r="A68" s="20" t="s">
        <v>89</v>
      </c>
      <c r="B68" s="27" t="s">
        <v>90</v>
      </c>
      <c r="C68" s="34">
        <v>795000</v>
      </c>
      <c r="D68" s="35"/>
    </row>
    <row r="69" spans="1:4" s="4" customFormat="1" ht="47.25" x14ac:dyDescent="0.2">
      <c r="A69" s="20" t="s">
        <v>89</v>
      </c>
      <c r="B69" s="27" t="s">
        <v>564</v>
      </c>
      <c r="C69" s="34">
        <v>795000</v>
      </c>
      <c r="D69" s="35"/>
    </row>
    <row r="70" spans="1:4" s="4" customFormat="1" ht="47.25" x14ac:dyDescent="0.2">
      <c r="A70" s="20" t="s">
        <v>91</v>
      </c>
      <c r="B70" s="27" t="s">
        <v>92</v>
      </c>
      <c r="C70" s="34">
        <v>115000</v>
      </c>
      <c r="D70" s="35"/>
    </row>
    <row r="71" spans="1:4" s="4" customFormat="1" ht="47.25" x14ac:dyDescent="0.2">
      <c r="A71" s="20" t="s">
        <v>91</v>
      </c>
      <c r="B71" s="27" t="s">
        <v>565</v>
      </c>
      <c r="C71" s="34">
        <v>115000</v>
      </c>
      <c r="D71" s="35"/>
    </row>
    <row r="72" spans="1:4" s="4" customFormat="1" ht="31.5" x14ac:dyDescent="0.2">
      <c r="A72" s="20" t="s">
        <v>60</v>
      </c>
      <c r="B72" s="27" t="s">
        <v>61</v>
      </c>
      <c r="C72" s="34">
        <v>910000</v>
      </c>
      <c r="D72" s="35"/>
    </row>
    <row r="73" spans="1:4" s="4" customFormat="1" ht="31.5" x14ac:dyDescent="0.2">
      <c r="A73" s="20" t="s">
        <v>60</v>
      </c>
      <c r="B73" s="27" t="s">
        <v>566</v>
      </c>
      <c r="C73" s="34">
        <v>910000</v>
      </c>
      <c r="D73" s="35"/>
    </row>
    <row r="74" spans="1:4" s="6" customFormat="1" ht="15.75" collapsed="1" x14ac:dyDescent="0.2">
      <c r="A74" s="19" t="s">
        <v>22</v>
      </c>
      <c r="B74" s="31" t="s">
        <v>0</v>
      </c>
      <c r="C74" s="29">
        <f>C75+C87+C95+C112+C116+C119</f>
        <v>605869464</v>
      </c>
      <c r="D74" s="33"/>
    </row>
    <row r="75" spans="1:4" s="6" customFormat="1" ht="31.5" x14ac:dyDescent="0.2">
      <c r="A75" s="19" t="s">
        <v>404</v>
      </c>
      <c r="B75" s="28" t="s">
        <v>23</v>
      </c>
      <c r="C75" s="29">
        <f>SUM(C76:C86)</f>
        <v>169444014</v>
      </c>
      <c r="D75" s="33"/>
    </row>
    <row r="76" spans="1:4" s="4" customFormat="1" ht="31.5" x14ac:dyDescent="0.2">
      <c r="A76" s="20" t="s">
        <v>24</v>
      </c>
      <c r="B76" s="27" t="s">
        <v>25</v>
      </c>
      <c r="C76" s="34">
        <v>5003270</v>
      </c>
      <c r="D76" s="35"/>
    </row>
    <row r="77" spans="1:4" s="4" customFormat="1" ht="31.5" x14ac:dyDescent="0.2">
      <c r="A77" s="20" t="s">
        <v>526</v>
      </c>
      <c r="B77" s="27" t="s">
        <v>525</v>
      </c>
      <c r="C77" s="34">
        <v>154607630</v>
      </c>
      <c r="D77" s="35"/>
    </row>
    <row r="78" spans="1:4" s="4" customFormat="1" ht="31.5" x14ac:dyDescent="0.2">
      <c r="A78" s="20" t="s">
        <v>26</v>
      </c>
      <c r="B78" s="27" t="s">
        <v>27</v>
      </c>
      <c r="C78" s="34">
        <v>1720810</v>
      </c>
      <c r="D78" s="35"/>
    </row>
    <row r="79" spans="1:4" s="3" customFormat="1" ht="47.25" x14ac:dyDescent="0.2">
      <c r="A79" s="20" t="s">
        <v>28</v>
      </c>
      <c r="B79" s="27" t="s">
        <v>29</v>
      </c>
      <c r="C79" s="34">
        <v>6598680</v>
      </c>
      <c r="D79" s="39"/>
    </row>
    <row r="80" spans="1:4" s="3" customFormat="1" ht="47.25" x14ac:dyDescent="0.2">
      <c r="A80" s="20" t="s">
        <v>30</v>
      </c>
      <c r="B80" s="27" t="s">
        <v>31</v>
      </c>
      <c r="C80" s="34">
        <v>282400</v>
      </c>
      <c r="D80" s="39"/>
    </row>
    <row r="81" spans="1:4" s="3" customFormat="1" ht="31.5" x14ac:dyDescent="0.2">
      <c r="A81" s="20" t="s">
        <v>32</v>
      </c>
      <c r="B81" s="27" t="s">
        <v>33</v>
      </c>
      <c r="C81" s="34">
        <v>699500</v>
      </c>
      <c r="D81" s="39"/>
    </row>
    <row r="82" spans="1:4" s="3" customFormat="1" ht="78.75" x14ac:dyDescent="0.2">
      <c r="A82" s="20" t="s">
        <v>86</v>
      </c>
      <c r="B82" s="27" t="s">
        <v>87</v>
      </c>
      <c r="C82" s="34">
        <v>108000</v>
      </c>
      <c r="D82" s="39"/>
    </row>
    <row r="83" spans="1:4" s="3" customFormat="1" ht="78.75" x14ac:dyDescent="0.2">
      <c r="A83" s="20" t="s">
        <v>245</v>
      </c>
      <c r="B83" s="27" t="s">
        <v>243</v>
      </c>
      <c r="C83" s="34">
        <v>4</v>
      </c>
      <c r="D83" s="39"/>
    </row>
    <row r="84" spans="1:4" s="3" customFormat="1" ht="78.75" x14ac:dyDescent="0.2">
      <c r="A84" s="20" t="s">
        <v>246</v>
      </c>
      <c r="B84" s="27" t="s">
        <v>244</v>
      </c>
      <c r="C84" s="34">
        <v>60</v>
      </c>
      <c r="D84" s="39"/>
    </row>
    <row r="85" spans="1:4" s="3" customFormat="1" ht="31.5" x14ac:dyDescent="0.2">
      <c r="A85" s="20" t="s">
        <v>162</v>
      </c>
      <c r="B85" s="27" t="s">
        <v>163</v>
      </c>
      <c r="C85" s="34">
        <v>343560</v>
      </c>
      <c r="D85" s="39"/>
    </row>
    <row r="86" spans="1:4" s="12" customFormat="1" ht="31.5" x14ac:dyDescent="0.2">
      <c r="A86" s="20" t="s">
        <v>528</v>
      </c>
      <c r="B86" s="27" t="s">
        <v>527</v>
      </c>
      <c r="C86" s="34">
        <v>80100</v>
      </c>
      <c r="D86" s="40"/>
    </row>
    <row r="87" spans="1:4" s="6" customFormat="1" ht="15.75" collapsed="1" x14ac:dyDescent="0.2">
      <c r="A87" s="19" t="s">
        <v>34</v>
      </c>
      <c r="B87" s="28" t="s">
        <v>35</v>
      </c>
      <c r="C87" s="29">
        <f>SUM(C88:C94)</f>
        <v>20901600</v>
      </c>
      <c r="D87" s="33"/>
    </row>
    <row r="88" spans="1:4" s="7" customFormat="1" ht="31.5" x14ac:dyDescent="0.25">
      <c r="A88" s="22" t="s">
        <v>70</v>
      </c>
      <c r="B88" s="27" t="s">
        <v>71</v>
      </c>
      <c r="C88" s="34">
        <v>981600</v>
      </c>
      <c r="D88" s="41"/>
    </row>
    <row r="89" spans="1:4" s="4" customFormat="1" ht="15.75" x14ac:dyDescent="0.2">
      <c r="A89" s="22" t="s">
        <v>72</v>
      </c>
      <c r="B89" s="27" t="s">
        <v>73</v>
      </c>
      <c r="C89" s="34">
        <v>290000</v>
      </c>
      <c r="D89" s="35"/>
    </row>
    <row r="90" spans="1:4" s="4" customFormat="1" ht="78.75" x14ac:dyDescent="0.2">
      <c r="A90" s="20" t="s">
        <v>260</v>
      </c>
      <c r="B90" s="27" t="s">
        <v>74</v>
      </c>
      <c r="C90" s="34">
        <v>60000</v>
      </c>
      <c r="D90" s="35"/>
    </row>
    <row r="91" spans="1:4" s="4" customFormat="1" ht="15.75" x14ac:dyDescent="0.2">
      <c r="A91" s="23" t="s">
        <v>75</v>
      </c>
      <c r="B91" s="31" t="s">
        <v>76</v>
      </c>
      <c r="C91" s="42">
        <v>17000</v>
      </c>
      <c r="D91" s="35"/>
    </row>
    <row r="92" spans="1:4" s="4" customFormat="1" ht="31.5" x14ac:dyDescent="0.2">
      <c r="A92" s="24" t="s">
        <v>77</v>
      </c>
      <c r="B92" s="27" t="s">
        <v>78</v>
      </c>
      <c r="C92" s="34">
        <v>2300000</v>
      </c>
      <c r="D92" s="35"/>
    </row>
    <row r="93" spans="1:4" s="6" customFormat="1" ht="31.5" x14ac:dyDescent="0.2">
      <c r="A93" s="23" t="s">
        <v>79</v>
      </c>
      <c r="B93" s="31" t="s">
        <v>80</v>
      </c>
      <c r="C93" s="42">
        <v>17000000</v>
      </c>
      <c r="D93" s="33"/>
    </row>
    <row r="94" spans="1:4" s="8" customFormat="1" ht="31.5" x14ac:dyDescent="0.2">
      <c r="A94" s="24" t="s">
        <v>81</v>
      </c>
      <c r="B94" s="27" t="s">
        <v>82</v>
      </c>
      <c r="C94" s="34">
        <v>253000</v>
      </c>
      <c r="D94" s="43"/>
    </row>
    <row r="95" spans="1:4" s="6" customFormat="1" ht="15.75" collapsed="1" x14ac:dyDescent="0.2">
      <c r="A95" s="19" t="s">
        <v>36</v>
      </c>
      <c r="B95" s="28" t="s">
        <v>37</v>
      </c>
      <c r="C95" s="29">
        <f>C96+C98+C99+C107+C108+C109</f>
        <v>62688860</v>
      </c>
      <c r="D95" s="37"/>
    </row>
    <row r="96" spans="1:4" s="4" customFormat="1" ht="31.5" x14ac:dyDescent="0.2">
      <c r="A96" s="20" t="s">
        <v>93</v>
      </c>
      <c r="B96" s="27" t="s">
        <v>94</v>
      </c>
      <c r="C96" s="34">
        <v>42000</v>
      </c>
      <c r="D96" s="35"/>
    </row>
    <row r="97" spans="1:4" s="4" customFormat="1" ht="47.25" x14ac:dyDescent="0.2">
      <c r="A97" s="20" t="s">
        <v>634</v>
      </c>
      <c r="B97" s="27" t="s">
        <v>635</v>
      </c>
      <c r="C97" s="34">
        <v>42000</v>
      </c>
      <c r="D97" s="35"/>
    </row>
    <row r="98" spans="1:4" s="4" customFormat="1" ht="47.25" x14ac:dyDescent="0.2">
      <c r="A98" s="20" t="s">
        <v>57</v>
      </c>
      <c r="B98" s="27" t="s">
        <v>54</v>
      </c>
      <c r="C98" s="34">
        <v>130000</v>
      </c>
      <c r="D98" s="35"/>
    </row>
    <row r="99" spans="1:4" s="4" customFormat="1" ht="31.5" x14ac:dyDescent="0.2">
      <c r="A99" s="20" t="s">
        <v>38</v>
      </c>
      <c r="B99" s="27" t="s">
        <v>329</v>
      </c>
      <c r="C99" s="34">
        <f>SUM(C100:C106)</f>
        <v>21548400</v>
      </c>
      <c r="D99" s="35"/>
    </row>
    <row r="100" spans="1:4" s="4" customFormat="1" ht="63" x14ac:dyDescent="0.2">
      <c r="A100" s="20" t="s">
        <v>332</v>
      </c>
      <c r="B100" s="27" t="s">
        <v>270</v>
      </c>
      <c r="C100" s="34">
        <v>509000</v>
      </c>
      <c r="D100" s="35"/>
    </row>
    <row r="101" spans="1:4" s="4" customFormat="1" ht="47.25" x14ac:dyDescent="0.2">
      <c r="A101" s="20" t="s">
        <v>333</v>
      </c>
      <c r="B101" s="27" t="s">
        <v>271</v>
      </c>
      <c r="C101" s="34">
        <v>8162100</v>
      </c>
      <c r="D101" s="35"/>
    </row>
    <row r="102" spans="1:4" s="4" customFormat="1" ht="78.75" x14ac:dyDescent="0.2">
      <c r="A102" s="20" t="s">
        <v>530</v>
      </c>
      <c r="B102" s="27" t="s">
        <v>529</v>
      </c>
      <c r="C102" s="34">
        <v>20000</v>
      </c>
      <c r="D102" s="35"/>
    </row>
    <row r="103" spans="1:4" s="4" customFormat="1" ht="63" x14ac:dyDescent="0.2">
      <c r="A103" s="20" t="s">
        <v>334</v>
      </c>
      <c r="B103" s="27" t="s">
        <v>272</v>
      </c>
      <c r="C103" s="34">
        <v>6000000</v>
      </c>
      <c r="D103" s="35"/>
    </row>
    <row r="104" spans="1:4" s="4" customFormat="1" ht="63" x14ac:dyDescent="0.2">
      <c r="A104" s="20" t="s">
        <v>335</v>
      </c>
      <c r="B104" s="27" t="s">
        <v>273</v>
      </c>
      <c r="C104" s="34">
        <v>6155200</v>
      </c>
      <c r="D104" s="35"/>
    </row>
    <row r="105" spans="1:4" s="4" customFormat="1" ht="47.25" x14ac:dyDescent="0.2">
      <c r="A105" s="20" t="s">
        <v>531</v>
      </c>
      <c r="B105" s="27" t="s">
        <v>517</v>
      </c>
      <c r="C105" s="34">
        <v>361400</v>
      </c>
      <c r="D105" s="35"/>
    </row>
    <row r="106" spans="1:4" s="4" customFormat="1" ht="31.5" x14ac:dyDescent="0.2">
      <c r="A106" s="20" t="s">
        <v>336</v>
      </c>
      <c r="B106" s="27" t="s">
        <v>274</v>
      </c>
      <c r="C106" s="34">
        <v>340700</v>
      </c>
      <c r="D106" s="35"/>
    </row>
    <row r="107" spans="1:4" s="4" customFormat="1" ht="31.5" x14ac:dyDescent="0.2">
      <c r="A107" s="20" t="s">
        <v>164</v>
      </c>
      <c r="B107" s="27" t="s">
        <v>95</v>
      </c>
      <c r="C107" s="34">
        <v>60000</v>
      </c>
      <c r="D107" s="35"/>
    </row>
    <row r="108" spans="1:4" s="6" customFormat="1" ht="31.5" x14ac:dyDescent="0.2">
      <c r="A108" s="20" t="s">
        <v>39</v>
      </c>
      <c r="B108" s="27" t="s">
        <v>40</v>
      </c>
      <c r="C108" s="34">
        <v>2367470</v>
      </c>
      <c r="D108" s="33"/>
    </row>
    <row r="109" spans="1:4" s="4" customFormat="1" ht="15.75" x14ac:dyDescent="0.2">
      <c r="A109" s="20" t="s">
        <v>55</v>
      </c>
      <c r="B109" s="27" t="s">
        <v>56</v>
      </c>
      <c r="C109" s="34">
        <f>SUM(C110:C111)</f>
        <v>38540990</v>
      </c>
      <c r="D109" s="35"/>
    </row>
    <row r="110" spans="1:4" s="4" customFormat="1" ht="78.75" x14ac:dyDescent="0.2">
      <c r="A110" s="25" t="s">
        <v>405</v>
      </c>
      <c r="B110" s="27" t="s">
        <v>275</v>
      </c>
      <c r="C110" s="34">
        <v>7014600</v>
      </c>
      <c r="D110" s="35"/>
    </row>
    <row r="111" spans="1:4" s="4" customFormat="1" ht="31.5" x14ac:dyDescent="0.2">
      <c r="A111" s="20" t="s">
        <v>337</v>
      </c>
      <c r="B111" s="27" t="s">
        <v>276</v>
      </c>
      <c r="C111" s="34">
        <v>31526390</v>
      </c>
      <c r="D111" s="35"/>
    </row>
    <row r="112" spans="1:4" s="6" customFormat="1" ht="15.75" collapsed="1" x14ac:dyDescent="0.2">
      <c r="A112" s="19" t="s">
        <v>396</v>
      </c>
      <c r="B112" s="28" t="s">
        <v>242</v>
      </c>
      <c r="C112" s="29">
        <v>5817660</v>
      </c>
      <c r="D112" s="33"/>
    </row>
    <row r="113" spans="1:4" s="4" customFormat="1" ht="63" x14ac:dyDescent="0.2">
      <c r="A113" s="20" t="s">
        <v>338</v>
      </c>
      <c r="B113" s="27" t="s">
        <v>339</v>
      </c>
      <c r="C113" s="34">
        <v>510960</v>
      </c>
      <c r="D113" s="35"/>
    </row>
    <row r="114" spans="1:4" s="12" customFormat="1" ht="63" x14ac:dyDescent="0.2">
      <c r="A114" s="20" t="s">
        <v>515</v>
      </c>
      <c r="B114" s="27" t="s">
        <v>513</v>
      </c>
      <c r="C114" s="34">
        <v>1399700</v>
      </c>
      <c r="D114" s="40"/>
    </row>
    <row r="115" spans="1:4" s="4" customFormat="1" ht="31.5" x14ac:dyDescent="0.2">
      <c r="A115" s="20" t="s">
        <v>516</v>
      </c>
      <c r="B115" s="27" t="s">
        <v>514</v>
      </c>
      <c r="C115" s="34">
        <v>3907000</v>
      </c>
      <c r="D115" s="35"/>
    </row>
    <row r="116" spans="1:4" s="6" customFormat="1" ht="15.75" collapsed="1" x14ac:dyDescent="0.2">
      <c r="A116" s="19" t="s">
        <v>41</v>
      </c>
      <c r="B116" s="28" t="s">
        <v>42</v>
      </c>
      <c r="C116" s="29">
        <f>SUM(C117:C118)</f>
        <v>1424450</v>
      </c>
      <c r="D116" s="33"/>
    </row>
    <row r="117" spans="1:4" s="4" customFormat="1" ht="31.5" x14ac:dyDescent="0.2">
      <c r="A117" s="20" t="s">
        <v>43</v>
      </c>
      <c r="B117" s="27" t="s">
        <v>44</v>
      </c>
      <c r="C117" s="34">
        <v>1352000</v>
      </c>
      <c r="D117" s="35"/>
    </row>
    <row r="118" spans="1:4" s="4" customFormat="1" ht="63" x14ac:dyDescent="0.2">
      <c r="A118" s="20" t="s">
        <v>96</v>
      </c>
      <c r="B118" s="27" t="s">
        <v>45</v>
      </c>
      <c r="C118" s="34">
        <v>72450</v>
      </c>
      <c r="D118" s="35"/>
    </row>
    <row r="119" spans="1:4" s="6" customFormat="1" ht="15.75" collapsed="1" x14ac:dyDescent="0.2">
      <c r="A119" s="19" t="s">
        <v>46</v>
      </c>
      <c r="B119" s="28" t="s">
        <v>47</v>
      </c>
      <c r="C119" s="29">
        <f>C120+C128+C137+C142+C148+C155+C161+C163+C166+C169+C172+C174+C177+C182+C184+C190+C191+C192+C196+C197+C200+C211+C220+C221+C222+C223+C224+C225+C226+C227+C228+C229+C231</f>
        <v>345592880</v>
      </c>
      <c r="D119" s="33"/>
    </row>
    <row r="120" spans="1:4" s="4" customFormat="1" ht="47.25" x14ac:dyDescent="0.2">
      <c r="A120" s="20" t="s">
        <v>331</v>
      </c>
      <c r="B120" s="27" t="s">
        <v>269</v>
      </c>
      <c r="C120" s="34">
        <f>SUM(C121:C127)</f>
        <v>422960</v>
      </c>
      <c r="D120" s="35"/>
    </row>
    <row r="121" spans="1:4" s="4" customFormat="1" ht="63" x14ac:dyDescent="0.2">
      <c r="A121" s="20" t="s">
        <v>406</v>
      </c>
      <c r="B121" s="27" t="s">
        <v>277</v>
      </c>
      <c r="C121" s="34">
        <v>112080</v>
      </c>
      <c r="D121" s="35"/>
    </row>
    <row r="122" spans="1:4" s="4" customFormat="1" ht="78.75" x14ac:dyDescent="0.2">
      <c r="A122" s="20" t="s">
        <v>407</v>
      </c>
      <c r="B122" s="27" t="s">
        <v>278</v>
      </c>
      <c r="C122" s="34">
        <v>201350</v>
      </c>
      <c r="D122" s="35"/>
    </row>
    <row r="123" spans="1:4" s="4" customFormat="1" ht="63" x14ac:dyDescent="0.2">
      <c r="A123" s="20" t="s">
        <v>408</v>
      </c>
      <c r="B123" s="27" t="s">
        <v>279</v>
      </c>
      <c r="C123" s="34">
        <v>76320</v>
      </c>
      <c r="D123" s="35"/>
    </row>
    <row r="124" spans="1:4" s="4" customFormat="1" ht="63" x14ac:dyDescent="0.2">
      <c r="A124" s="20" t="s">
        <v>409</v>
      </c>
      <c r="B124" s="27" t="s">
        <v>280</v>
      </c>
      <c r="C124" s="34">
        <v>2580</v>
      </c>
      <c r="D124" s="35"/>
    </row>
    <row r="125" spans="1:4" s="4" customFormat="1" ht="63" x14ac:dyDescent="0.2">
      <c r="A125" s="20" t="s">
        <v>477</v>
      </c>
      <c r="B125" s="27" t="s">
        <v>479</v>
      </c>
      <c r="C125" s="34">
        <v>900</v>
      </c>
      <c r="D125" s="35"/>
    </row>
    <row r="126" spans="1:4" s="4" customFormat="1" ht="78.75" x14ac:dyDescent="0.2">
      <c r="A126" s="20" t="s">
        <v>478</v>
      </c>
      <c r="B126" s="27" t="s">
        <v>480</v>
      </c>
      <c r="C126" s="34">
        <v>9480</v>
      </c>
      <c r="D126" s="35"/>
    </row>
    <row r="127" spans="1:4" s="4" customFormat="1" ht="47.25" x14ac:dyDescent="0.2">
      <c r="A127" s="20" t="s">
        <v>410</v>
      </c>
      <c r="B127" s="27" t="s">
        <v>281</v>
      </c>
      <c r="C127" s="34">
        <v>20250</v>
      </c>
      <c r="D127" s="35"/>
    </row>
    <row r="128" spans="1:4" s="4" customFormat="1" ht="63" x14ac:dyDescent="0.2">
      <c r="A128" s="20" t="s">
        <v>261</v>
      </c>
      <c r="B128" s="27" t="s">
        <v>231</v>
      </c>
      <c r="C128" s="34">
        <f>SUM(C129:C136)</f>
        <v>1081160</v>
      </c>
      <c r="D128" s="35"/>
    </row>
    <row r="129" spans="1:4" s="4" customFormat="1" ht="78.75" x14ac:dyDescent="0.2">
      <c r="A129" s="20" t="s">
        <v>485</v>
      </c>
      <c r="B129" s="27" t="s">
        <v>484</v>
      </c>
      <c r="C129" s="34">
        <v>3200</v>
      </c>
      <c r="D129" s="35"/>
    </row>
    <row r="130" spans="1:4" s="4" customFormat="1" ht="110.25" x14ac:dyDescent="0.2">
      <c r="A130" s="20" t="s">
        <v>411</v>
      </c>
      <c r="B130" s="27" t="s">
        <v>282</v>
      </c>
      <c r="C130" s="34">
        <v>65410</v>
      </c>
      <c r="D130" s="35"/>
    </row>
    <row r="131" spans="1:4" s="4" customFormat="1" ht="78.75" x14ac:dyDescent="0.2">
      <c r="A131" s="20" t="s">
        <v>412</v>
      </c>
      <c r="B131" s="27" t="s">
        <v>283</v>
      </c>
      <c r="C131" s="34">
        <v>361210</v>
      </c>
      <c r="D131" s="35"/>
    </row>
    <row r="132" spans="1:4" s="4" customFormat="1" ht="78.75" x14ac:dyDescent="0.2">
      <c r="A132" s="20" t="s">
        <v>489</v>
      </c>
      <c r="B132" s="27" t="s">
        <v>488</v>
      </c>
      <c r="C132" s="34">
        <v>17410</v>
      </c>
      <c r="D132" s="35"/>
    </row>
    <row r="133" spans="1:4" s="4" customFormat="1" ht="78.75" x14ac:dyDescent="0.2">
      <c r="A133" s="20" t="s">
        <v>413</v>
      </c>
      <c r="B133" s="27" t="s">
        <v>284</v>
      </c>
      <c r="C133" s="34">
        <v>9500</v>
      </c>
      <c r="D133" s="35"/>
    </row>
    <row r="134" spans="1:4" s="4" customFormat="1" ht="110.25" x14ac:dyDescent="0.2">
      <c r="A134" s="20" t="s">
        <v>414</v>
      </c>
      <c r="B134" s="27" t="s">
        <v>285</v>
      </c>
      <c r="C134" s="34">
        <v>24680</v>
      </c>
      <c r="D134" s="35"/>
    </row>
    <row r="135" spans="1:4" s="4" customFormat="1" ht="63" x14ac:dyDescent="0.2">
      <c r="A135" s="20" t="s">
        <v>415</v>
      </c>
      <c r="B135" s="27" t="s">
        <v>286</v>
      </c>
      <c r="C135" s="34">
        <v>516160</v>
      </c>
      <c r="D135" s="35"/>
    </row>
    <row r="136" spans="1:4" s="4" customFormat="1" ht="63" x14ac:dyDescent="0.2">
      <c r="A136" s="20" t="s">
        <v>416</v>
      </c>
      <c r="B136" s="27" t="s">
        <v>287</v>
      </c>
      <c r="C136" s="34">
        <v>83590</v>
      </c>
      <c r="D136" s="35"/>
    </row>
    <row r="137" spans="1:4" s="4" customFormat="1" ht="63" x14ac:dyDescent="0.2">
      <c r="A137" s="20" t="s">
        <v>417</v>
      </c>
      <c r="B137" s="27" t="s">
        <v>215</v>
      </c>
      <c r="C137" s="34">
        <f>SUM(C138:C141)</f>
        <v>1330000</v>
      </c>
      <c r="D137" s="35"/>
    </row>
    <row r="138" spans="1:4" s="4" customFormat="1" ht="63" x14ac:dyDescent="0.2">
      <c r="A138" s="20" t="s">
        <v>418</v>
      </c>
      <c r="B138" s="27" t="s">
        <v>288</v>
      </c>
      <c r="C138" s="34">
        <v>650000</v>
      </c>
      <c r="D138" s="35"/>
    </row>
    <row r="139" spans="1:4" s="4" customFormat="1" ht="94.5" x14ac:dyDescent="0.2">
      <c r="A139" s="20" t="s">
        <v>399</v>
      </c>
      <c r="B139" s="27" t="s">
        <v>289</v>
      </c>
      <c r="C139" s="34">
        <v>89409</v>
      </c>
      <c r="D139" s="35"/>
    </row>
    <row r="140" spans="1:4" s="4" customFormat="1" ht="78.75" x14ac:dyDescent="0.2">
      <c r="A140" s="20" t="s">
        <v>382</v>
      </c>
      <c r="B140" s="27" t="s">
        <v>290</v>
      </c>
      <c r="C140" s="34">
        <v>34138</v>
      </c>
      <c r="D140" s="35"/>
    </row>
    <row r="141" spans="1:4" s="4" customFormat="1" ht="63" x14ac:dyDescent="0.2">
      <c r="A141" s="20" t="s">
        <v>383</v>
      </c>
      <c r="B141" s="27" t="s">
        <v>291</v>
      </c>
      <c r="C141" s="34">
        <v>556453</v>
      </c>
      <c r="D141" s="35"/>
    </row>
    <row r="142" spans="1:4" s="4" customFormat="1" ht="47.25" x14ac:dyDescent="0.2">
      <c r="A142" s="20" t="s">
        <v>247</v>
      </c>
      <c r="B142" s="27" t="s">
        <v>232</v>
      </c>
      <c r="C142" s="34">
        <f>SUM(C143:C147)</f>
        <v>572310</v>
      </c>
      <c r="D142" s="35"/>
    </row>
    <row r="143" spans="1:4" s="4" customFormat="1" ht="63" x14ac:dyDescent="0.2">
      <c r="A143" s="20" t="s">
        <v>491</v>
      </c>
      <c r="B143" s="27" t="s">
        <v>490</v>
      </c>
      <c r="C143" s="34">
        <v>1270</v>
      </c>
      <c r="D143" s="35"/>
    </row>
    <row r="144" spans="1:4" s="4" customFormat="1" ht="63" x14ac:dyDescent="0.2">
      <c r="A144" s="20" t="s">
        <v>493</v>
      </c>
      <c r="B144" s="27" t="s">
        <v>492</v>
      </c>
      <c r="C144" s="34">
        <v>430</v>
      </c>
      <c r="D144" s="35"/>
    </row>
    <row r="145" spans="1:4" s="4" customFormat="1" ht="63" x14ac:dyDescent="0.2">
      <c r="A145" s="20" t="s">
        <v>419</v>
      </c>
      <c r="B145" s="27" t="s">
        <v>292</v>
      </c>
      <c r="C145" s="34">
        <v>10620</v>
      </c>
      <c r="D145" s="35"/>
    </row>
    <row r="146" spans="1:4" s="4" customFormat="1" ht="63" x14ac:dyDescent="0.2">
      <c r="A146" s="20" t="s">
        <v>420</v>
      </c>
      <c r="B146" s="27" t="s">
        <v>293</v>
      </c>
      <c r="C146" s="34">
        <v>19990</v>
      </c>
      <c r="D146" s="35"/>
    </row>
    <row r="147" spans="1:4" s="4" customFormat="1" ht="47.25" x14ac:dyDescent="0.2">
      <c r="A147" s="20" t="s">
        <v>421</v>
      </c>
      <c r="B147" s="27" t="s">
        <v>294</v>
      </c>
      <c r="C147" s="34">
        <v>540000</v>
      </c>
      <c r="D147" s="35"/>
    </row>
    <row r="148" spans="1:4" s="4" customFormat="1" ht="63" x14ac:dyDescent="0.2">
      <c r="A148" s="20" t="s">
        <v>422</v>
      </c>
      <c r="B148" s="27" t="s">
        <v>217</v>
      </c>
      <c r="C148" s="34">
        <f>SUM(C149:C154)</f>
        <v>589000</v>
      </c>
      <c r="D148" s="35"/>
    </row>
    <row r="149" spans="1:4" s="4" customFormat="1" ht="78.75" x14ac:dyDescent="0.2">
      <c r="A149" s="20" t="s">
        <v>423</v>
      </c>
      <c r="B149" s="27" t="s">
        <v>295</v>
      </c>
      <c r="C149" s="34">
        <v>13000</v>
      </c>
      <c r="D149" s="35"/>
    </row>
    <row r="150" spans="1:4" s="4" customFormat="1" ht="78.75" x14ac:dyDescent="0.2">
      <c r="A150" s="20" t="s">
        <v>424</v>
      </c>
      <c r="B150" s="27" t="s">
        <v>296</v>
      </c>
      <c r="C150" s="34">
        <v>45000</v>
      </c>
      <c r="D150" s="35"/>
    </row>
    <row r="151" spans="1:4" s="4" customFormat="1" ht="78.75" x14ac:dyDescent="0.2">
      <c r="A151" s="20" t="s">
        <v>425</v>
      </c>
      <c r="B151" s="27" t="s">
        <v>297</v>
      </c>
      <c r="C151" s="34">
        <v>180000</v>
      </c>
      <c r="D151" s="35"/>
    </row>
    <row r="152" spans="1:4" s="4" customFormat="1" ht="78.75" x14ac:dyDescent="0.2">
      <c r="A152" s="20" t="s">
        <v>426</v>
      </c>
      <c r="B152" s="27" t="s">
        <v>298</v>
      </c>
      <c r="C152" s="34">
        <v>251000</v>
      </c>
      <c r="D152" s="35"/>
    </row>
    <row r="153" spans="1:4" s="4" customFormat="1" ht="78.75" x14ac:dyDescent="0.2">
      <c r="A153" s="20" t="s">
        <v>427</v>
      </c>
      <c r="B153" s="27" t="s">
        <v>299</v>
      </c>
      <c r="C153" s="34">
        <v>80000</v>
      </c>
      <c r="D153" s="35"/>
    </row>
    <row r="154" spans="1:4" s="4" customFormat="1" ht="63" x14ac:dyDescent="0.2">
      <c r="A154" s="20" t="s">
        <v>428</v>
      </c>
      <c r="B154" s="27" t="s">
        <v>300</v>
      </c>
      <c r="C154" s="34">
        <v>20000</v>
      </c>
      <c r="D154" s="35"/>
    </row>
    <row r="155" spans="1:4" s="4" customFormat="1" ht="63" x14ac:dyDescent="0.2">
      <c r="A155" s="20" t="s">
        <v>248</v>
      </c>
      <c r="B155" s="27" t="s">
        <v>233</v>
      </c>
      <c r="C155" s="34">
        <f>SUM(C156:C160)</f>
        <v>532480</v>
      </c>
      <c r="D155" s="35"/>
    </row>
    <row r="156" spans="1:4" s="4" customFormat="1" ht="94.5" x14ac:dyDescent="0.2">
      <c r="A156" s="20" t="s">
        <v>495</v>
      </c>
      <c r="B156" s="27" t="s">
        <v>494</v>
      </c>
      <c r="C156" s="34">
        <v>3160</v>
      </c>
      <c r="D156" s="35"/>
    </row>
    <row r="157" spans="1:4" s="4" customFormat="1" ht="78.75" x14ac:dyDescent="0.2">
      <c r="A157" s="20" t="s">
        <v>429</v>
      </c>
      <c r="B157" s="27" t="s">
        <v>301</v>
      </c>
      <c r="C157" s="34">
        <v>251870</v>
      </c>
      <c r="D157" s="35"/>
    </row>
    <row r="158" spans="1:4" s="4" customFormat="1" ht="78.75" x14ac:dyDescent="0.2">
      <c r="A158" s="20" t="s">
        <v>430</v>
      </c>
      <c r="B158" s="27" t="s">
        <v>302</v>
      </c>
      <c r="C158" s="34">
        <v>190010</v>
      </c>
      <c r="D158" s="35"/>
    </row>
    <row r="159" spans="1:4" s="4" customFormat="1" ht="63" x14ac:dyDescent="0.2">
      <c r="A159" s="20" t="s">
        <v>496</v>
      </c>
      <c r="B159" s="27" t="s">
        <v>497</v>
      </c>
      <c r="C159" s="34">
        <v>74440</v>
      </c>
      <c r="D159" s="35"/>
    </row>
    <row r="160" spans="1:4" s="4" customFormat="1" ht="63" x14ac:dyDescent="0.2">
      <c r="A160" s="20" t="s">
        <v>499</v>
      </c>
      <c r="B160" s="27" t="s">
        <v>498</v>
      </c>
      <c r="C160" s="34">
        <v>13000</v>
      </c>
      <c r="D160" s="35"/>
    </row>
    <row r="161" spans="1:4" s="4" customFormat="1" ht="47.25" x14ac:dyDescent="0.2">
      <c r="A161" s="20" t="s">
        <v>501</v>
      </c>
      <c r="B161" s="27" t="s">
        <v>476</v>
      </c>
      <c r="C161" s="34">
        <f>C162</f>
        <v>24320</v>
      </c>
      <c r="D161" s="35"/>
    </row>
    <row r="162" spans="1:4" s="4" customFormat="1" ht="47.25" x14ac:dyDescent="0.2">
      <c r="A162" s="20" t="s">
        <v>502</v>
      </c>
      <c r="B162" s="27" t="s">
        <v>500</v>
      </c>
      <c r="C162" s="34">
        <v>24320</v>
      </c>
      <c r="D162" s="35"/>
    </row>
    <row r="163" spans="1:4" s="4" customFormat="1" ht="47.25" x14ac:dyDescent="0.2">
      <c r="A163" s="20" t="s">
        <v>249</v>
      </c>
      <c r="B163" s="27" t="s">
        <v>234</v>
      </c>
      <c r="C163" s="34">
        <f>SUM(C164:C165)</f>
        <v>4440</v>
      </c>
      <c r="D163" s="35"/>
    </row>
    <row r="164" spans="1:4" s="4" customFormat="1" ht="63" x14ac:dyDescent="0.2">
      <c r="A164" s="20" t="s">
        <v>504</v>
      </c>
      <c r="B164" s="27" t="s">
        <v>503</v>
      </c>
      <c r="C164" s="34">
        <v>3440</v>
      </c>
      <c r="D164" s="35"/>
    </row>
    <row r="165" spans="1:4" s="4" customFormat="1" ht="63" x14ac:dyDescent="0.2">
      <c r="A165" s="20" t="s">
        <v>431</v>
      </c>
      <c r="B165" s="27" t="s">
        <v>303</v>
      </c>
      <c r="C165" s="34">
        <v>1000</v>
      </c>
      <c r="D165" s="35"/>
    </row>
    <row r="166" spans="1:4" s="4" customFormat="1" ht="47.25" x14ac:dyDescent="0.2">
      <c r="A166" s="20" t="s">
        <v>505</v>
      </c>
      <c r="B166" s="27" t="s">
        <v>472</v>
      </c>
      <c r="C166" s="34">
        <f>SUM(C167:C168)</f>
        <v>10280</v>
      </c>
      <c r="D166" s="35"/>
    </row>
    <row r="167" spans="1:4" s="4" customFormat="1" ht="63" x14ac:dyDescent="0.2">
      <c r="A167" s="20" t="s">
        <v>506</v>
      </c>
      <c r="B167" s="27" t="s">
        <v>471</v>
      </c>
      <c r="C167" s="34">
        <v>100</v>
      </c>
      <c r="D167" s="35"/>
    </row>
    <row r="168" spans="1:4" s="4" customFormat="1" ht="47.25" x14ac:dyDescent="0.2">
      <c r="A168" s="20" t="s">
        <v>508</v>
      </c>
      <c r="B168" s="27" t="s">
        <v>507</v>
      </c>
      <c r="C168" s="34">
        <v>10180</v>
      </c>
      <c r="D168" s="35"/>
    </row>
    <row r="169" spans="1:4" s="4" customFormat="1" ht="47.25" x14ac:dyDescent="0.2">
      <c r="A169" s="20" t="s">
        <v>509</v>
      </c>
      <c r="B169" s="27" t="s">
        <v>473</v>
      </c>
      <c r="C169" s="34">
        <f>SUM(C170:C171)</f>
        <v>226484000</v>
      </c>
      <c r="D169" s="35"/>
    </row>
    <row r="170" spans="1:4" s="4" customFormat="1" ht="63" x14ac:dyDescent="0.2">
      <c r="A170" s="20" t="s">
        <v>510</v>
      </c>
      <c r="B170" s="27" t="s">
        <v>384</v>
      </c>
      <c r="C170" s="34">
        <v>225624000</v>
      </c>
      <c r="D170" s="35"/>
    </row>
    <row r="171" spans="1:4" s="4" customFormat="1" ht="94.5" x14ac:dyDescent="0.2">
      <c r="A171" s="20" t="s">
        <v>512</v>
      </c>
      <c r="B171" s="27" t="s">
        <v>511</v>
      </c>
      <c r="C171" s="34">
        <v>860000</v>
      </c>
      <c r="D171" s="35"/>
    </row>
    <row r="172" spans="1:4" s="4" customFormat="1" ht="47.25" x14ac:dyDescent="0.2">
      <c r="A172" s="20" t="s">
        <v>482</v>
      </c>
      <c r="B172" s="27" t="s">
        <v>481</v>
      </c>
      <c r="C172" s="34">
        <f>C173</f>
        <v>26863160</v>
      </c>
      <c r="D172" s="35"/>
    </row>
    <row r="173" spans="1:4" s="4" customFormat="1" ht="63" x14ac:dyDescent="0.2">
      <c r="A173" s="20" t="s">
        <v>432</v>
      </c>
      <c r="B173" s="27" t="s">
        <v>340</v>
      </c>
      <c r="C173" s="34">
        <v>26863160</v>
      </c>
      <c r="D173" s="35"/>
    </row>
    <row r="174" spans="1:4" s="4" customFormat="1" ht="47.25" x14ac:dyDescent="0.2">
      <c r="A174" s="20" t="s">
        <v>483</v>
      </c>
      <c r="B174" s="27" t="s">
        <v>470</v>
      </c>
      <c r="C174" s="34">
        <f>SUM(C175:C176)</f>
        <v>304660</v>
      </c>
      <c r="D174" s="35"/>
    </row>
    <row r="175" spans="1:4" s="4" customFormat="1" ht="63" x14ac:dyDescent="0.2">
      <c r="A175" s="20" t="s">
        <v>486</v>
      </c>
      <c r="B175" s="27" t="s">
        <v>469</v>
      </c>
      <c r="C175" s="34">
        <v>29740</v>
      </c>
      <c r="D175" s="35"/>
    </row>
    <row r="176" spans="1:4" s="4" customFormat="1" ht="47.25" x14ac:dyDescent="0.2">
      <c r="A176" s="20" t="s">
        <v>433</v>
      </c>
      <c r="B176" s="27" t="s">
        <v>400</v>
      </c>
      <c r="C176" s="34">
        <v>274920</v>
      </c>
      <c r="D176" s="35"/>
    </row>
    <row r="177" spans="1:4" s="4" customFormat="1" ht="63" x14ac:dyDescent="0.2">
      <c r="A177" s="20" t="s">
        <v>487</v>
      </c>
      <c r="B177" s="27" t="s">
        <v>235</v>
      </c>
      <c r="C177" s="34">
        <f>SUM(C178:C181)</f>
        <v>466530</v>
      </c>
      <c r="D177" s="35"/>
    </row>
    <row r="178" spans="1:4" s="4" customFormat="1" ht="78.75" x14ac:dyDescent="0.2">
      <c r="A178" s="20" t="s">
        <v>434</v>
      </c>
      <c r="B178" s="27" t="s">
        <v>304</v>
      </c>
      <c r="C178" s="34">
        <v>153360</v>
      </c>
      <c r="D178" s="35"/>
    </row>
    <row r="179" spans="1:4" s="4" customFormat="1" ht="78.75" x14ac:dyDescent="0.2">
      <c r="A179" s="20" t="s">
        <v>543</v>
      </c>
      <c r="B179" s="27" t="s">
        <v>544</v>
      </c>
      <c r="C179" s="34">
        <v>24170</v>
      </c>
      <c r="D179" s="35"/>
    </row>
    <row r="180" spans="1:4" s="4" customFormat="1" ht="78.75" x14ac:dyDescent="0.2">
      <c r="A180" s="20" t="s">
        <v>545</v>
      </c>
      <c r="B180" s="27" t="s">
        <v>546</v>
      </c>
      <c r="C180" s="34">
        <v>68580</v>
      </c>
      <c r="D180" s="35"/>
    </row>
    <row r="181" spans="1:4" s="4" customFormat="1" ht="63" x14ac:dyDescent="0.2">
      <c r="A181" s="20" t="s">
        <v>435</v>
      </c>
      <c r="B181" s="27" t="s">
        <v>305</v>
      </c>
      <c r="C181" s="34">
        <v>220420</v>
      </c>
      <c r="D181" s="35"/>
    </row>
    <row r="182" spans="1:4" s="4" customFormat="1" ht="78.75" x14ac:dyDescent="0.2">
      <c r="A182" s="20" t="s">
        <v>250</v>
      </c>
      <c r="B182" s="27" t="s">
        <v>236</v>
      </c>
      <c r="C182" s="34">
        <f>C183</f>
        <v>40500</v>
      </c>
      <c r="D182" s="35"/>
    </row>
    <row r="183" spans="1:4" s="4" customFormat="1" ht="78.75" x14ac:dyDescent="0.2">
      <c r="A183" s="20" t="s">
        <v>385</v>
      </c>
      <c r="B183" s="27" t="s">
        <v>306</v>
      </c>
      <c r="C183" s="34">
        <v>40500</v>
      </c>
      <c r="D183" s="35"/>
    </row>
    <row r="184" spans="1:4" s="4" customFormat="1" ht="63" x14ac:dyDescent="0.2">
      <c r="A184" s="20" t="s">
        <v>395</v>
      </c>
      <c r="B184" s="27" t="s">
        <v>257</v>
      </c>
      <c r="C184" s="34">
        <f>SUM(C185:C189)</f>
        <v>417540</v>
      </c>
      <c r="D184" s="35"/>
    </row>
    <row r="185" spans="1:4" s="4" customFormat="1" ht="78.75" x14ac:dyDescent="0.2">
      <c r="A185" s="20" t="s">
        <v>436</v>
      </c>
      <c r="B185" s="27" t="s">
        <v>330</v>
      </c>
      <c r="C185" s="34">
        <v>1650</v>
      </c>
      <c r="D185" s="35"/>
    </row>
    <row r="186" spans="1:4" s="4" customFormat="1" ht="78.75" x14ac:dyDescent="0.2">
      <c r="A186" s="20" t="s">
        <v>437</v>
      </c>
      <c r="B186" s="27" t="s">
        <v>307</v>
      </c>
      <c r="C186" s="34">
        <v>41680</v>
      </c>
      <c r="D186" s="35"/>
    </row>
    <row r="187" spans="1:4" s="4" customFormat="1" ht="78.75" x14ac:dyDescent="0.2">
      <c r="A187" s="20" t="s">
        <v>438</v>
      </c>
      <c r="B187" s="27" t="s">
        <v>308</v>
      </c>
      <c r="C187" s="34">
        <v>92910</v>
      </c>
      <c r="D187" s="35"/>
    </row>
    <row r="188" spans="1:4" s="4" customFormat="1" ht="110.25" x14ac:dyDescent="0.2">
      <c r="A188" s="20" t="s">
        <v>439</v>
      </c>
      <c r="B188" s="27" t="s">
        <v>309</v>
      </c>
      <c r="C188" s="34">
        <v>60730</v>
      </c>
      <c r="D188" s="35"/>
    </row>
    <row r="189" spans="1:4" s="4" customFormat="1" ht="78.75" x14ac:dyDescent="0.2">
      <c r="A189" s="20" t="s">
        <v>440</v>
      </c>
      <c r="B189" s="27" t="s">
        <v>310</v>
      </c>
      <c r="C189" s="34">
        <v>220570</v>
      </c>
      <c r="D189" s="35"/>
    </row>
    <row r="190" spans="1:4" s="4" customFormat="1" ht="126" x14ac:dyDescent="0.2">
      <c r="A190" s="20" t="s">
        <v>251</v>
      </c>
      <c r="B190" s="27" t="s">
        <v>216</v>
      </c>
      <c r="C190" s="34">
        <v>30000</v>
      </c>
      <c r="D190" s="35"/>
    </row>
    <row r="191" spans="1:4" s="4" customFormat="1" ht="47.25" x14ac:dyDescent="0.2">
      <c r="A191" s="20" t="s">
        <v>252</v>
      </c>
      <c r="B191" s="27" t="s">
        <v>237</v>
      </c>
      <c r="C191" s="34">
        <v>320</v>
      </c>
      <c r="D191" s="35"/>
    </row>
    <row r="192" spans="1:4" s="4" customFormat="1" ht="47.25" x14ac:dyDescent="0.2">
      <c r="A192" s="20" t="s">
        <v>253</v>
      </c>
      <c r="B192" s="27" t="s">
        <v>238</v>
      </c>
      <c r="C192" s="34">
        <f>SUM(C193:C195)</f>
        <v>167520</v>
      </c>
      <c r="D192" s="35"/>
    </row>
    <row r="193" spans="1:4" s="4" customFormat="1" ht="78.75" x14ac:dyDescent="0.2">
      <c r="A193" s="20" t="s">
        <v>441</v>
      </c>
      <c r="B193" s="27" t="s">
        <v>311</v>
      </c>
      <c r="C193" s="34">
        <v>13700</v>
      </c>
      <c r="D193" s="35"/>
    </row>
    <row r="194" spans="1:4" s="4" customFormat="1" ht="94.5" x14ac:dyDescent="0.2">
      <c r="A194" s="20" t="s">
        <v>442</v>
      </c>
      <c r="B194" s="27" t="s">
        <v>312</v>
      </c>
      <c r="C194" s="34">
        <v>123850</v>
      </c>
      <c r="D194" s="35"/>
    </row>
    <row r="195" spans="1:4" s="4" customFormat="1" ht="47.25" x14ac:dyDescent="0.2">
      <c r="A195" s="20" t="s">
        <v>443</v>
      </c>
      <c r="B195" s="27" t="s">
        <v>313</v>
      </c>
      <c r="C195" s="34">
        <v>29970</v>
      </c>
      <c r="D195" s="35"/>
    </row>
    <row r="196" spans="1:4" s="4" customFormat="1" ht="78.75" x14ac:dyDescent="0.2">
      <c r="A196" s="20" t="s">
        <v>547</v>
      </c>
      <c r="B196" s="27" t="s">
        <v>474</v>
      </c>
      <c r="C196" s="34">
        <v>320</v>
      </c>
      <c r="D196" s="35"/>
    </row>
    <row r="197" spans="1:4" s="4" customFormat="1" ht="63" x14ac:dyDescent="0.2">
      <c r="A197" s="20" t="s">
        <v>444</v>
      </c>
      <c r="B197" s="27" t="s">
        <v>219</v>
      </c>
      <c r="C197" s="34">
        <f>SUM(C198:C199)</f>
        <v>1130000</v>
      </c>
      <c r="D197" s="35"/>
    </row>
    <row r="198" spans="1:4" s="4" customFormat="1" ht="110.25" x14ac:dyDescent="0.2">
      <c r="A198" s="20" t="s">
        <v>445</v>
      </c>
      <c r="B198" s="27" t="s">
        <v>314</v>
      </c>
      <c r="C198" s="34">
        <v>10000</v>
      </c>
      <c r="D198" s="35"/>
    </row>
    <row r="199" spans="1:4" s="4" customFormat="1" ht="63" x14ac:dyDescent="0.2">
      <c r="A199" s="20" t="s">
        <v>446</v>
      </c>
      <c r="B199" s="27" t="s">
        <v>315</v>
      </c>
      <c r="C199" s="34">
        <v>1120000</v>
      </c>
      <c r="D199" s="35"/>
    </row>
    <row r="200" spans="1:4" s="4" customFormat="1" ht="47.25" x14ac:dyDescent="0.2">
      <c r="A200" s="20" t="s">
        <v>386</v>
      </c>
      <c r="B200" s="27" t="s">
        <v>254</v>
      </c>
      <c r="C200" s="34">
        <f>SUM(C201:C210)</f>
        <v>5659480</v>
      </c>
      <c r="D200" s="35"/>
    </row>
    <row r="201" spans="1:4" s="4" customFormat="1" ht="110.25" x14ac:dyDescent="0.2">
      <c r="A201" s="20" t="s">
        <v>549</v>
      </c>
      <c r="B201" s="27" t="s">
        <v>548</v>
      </c>
      <c r="C201" s="34">
        <v>487530</v>
      </c>
      <c r="D201" s="35"/>
    </row>
    <row r="202" spans="1:4" s="4" customFormat="1" ht="63" x14ac:dyDescent="0.2">
      <c r="A202" s="20" t="s">
        <v>447</v>
      </c>
      <c r="B202" s="27" t="s">
        <v>316</v>
      </c>
      <c r="C202" s="34">
        <v>10110</v>
      </c>
      <c r="D202" s="35"/>
    </row>
    <row r="203" spans="1:4" s="4" customFormat="1" ht="78.75" x14ac:dyDescent="0.2">
      <c r="A203" s="20" t="s">
        <v>448</v>
      </c>
      <c r="B203" s="27" t="s">
        <v>317</v>
      </c>
      <c r="C203" s="34">
        <v>8000</v>
      </c>
      <c r="D203" s="35"/>
    </row>
    <row r="204" spans="1:4" s="4" customFormat="1" ht="63" x14ac:dyDescent="0.2">
      <c r="A204" s="20" t="s">
        <v>449</v>
      </c>
      <c r="B204" s="27" t="s">
        <v>318</v>
      </c>
      <c r="C204" s="34">
        <v>37800</v>
      </c>
      <c r="D204" s="35"/>
    </row>
    <row r="205" spans="1:4" s="4" customFormat="1" ht="63" x14ac:dyDescent="0.2">
      <c r="A205" s="20" t="s">
        <v>450</v>
      </c>
      <c r="B205" s="27" t="s">
        <v>319</v>
      </c>
      <c r="C205" s="34">
        <v>109190</v>
      </c>
      <c r="D205" s="35"/>
    </row>
    <row r="206" spans="1:4" s="4" customFormat="1" ht="63" x14ac:dyDescent="0.2">
      <c r="A206" s="20" t="s">
        <v>451</v>
      </c>
      <c r="B206" s="27" t="s">
        <v>320</v>
      </c>
      <c r="C206" s="34">
        <v>11060</v>
      </c>
      <c r="D206" s="35"/>
    </row>
    <row r="207" spans="1:4" s="4" customFormat="1" ht="78.75" x14ac:dyDescent="0.2">
      <c r="A207" s="20" t="s">
        <v>452</v>
      </c>
      <c r="B207" s="27" t="s">
        <v>321</v>
      </c>
      <c r="C207" s="34">
        <v>342880</v>
      </c>
      <c r="D207" s="35"/>
    </row>
    <row r="208" spans="1:4" s="4" customFormat="1" ht="63" x14ac:dyDescent="0.2">
      <c r="A208" s="20" t="s">
        <v>550</v>
      </c>
      <c r="B208" s="27" t="s">
        <v>551</v>
      </c>
      <c r="C208" s="34">
        <v>492480</v>
      </c>
      <c r="D208" s="35"/>
    </row>
    <row r="209" spans="1:4" s="4" customFormat="1" ht="94.5" x14ac:dyDescent="0.2">
      <c r="A209" s="20" t="s">
        <v>453</v>
      </c>
      <c r="B209" s="27" t="s">
        <v>322</v>
      </c>
      <c r="C209" s="34">
        <v>139000</v>
      </c>
      <c r="D209" s="35"/>
    </row>
    <row r="210" spans="1:4" s="4" customFormat="1" ht="47.25" x14ac:dyDescent="0.2">
      <c r="A210" s="20" t="s">
        <v>454</v>
      </c>
      <c r="B210" s="27" t="s">
        <v>323</v>
      </c>
      <c r="C210" s="34">
        <v>4021430</v>
      </c>
      <c r="D210" s="35"/>
    </row>
    <row r="211" spans="1:4" s="4" customFormat="1" ht="63" x14ac:dyDescent="0.2">
      <c r="A211" s="20" t="s">
        <v>255</v>
      </c>
      <c r="B211" s="27" t="s">
        <v>239</v>
      </c>
      <c r="C211" s="34">
        <f>SUM(C212:C219)</f>
        <v>6463960</v>
      </c>
      <c r="D211" s="35"/>
    </row>
    <row r="212" spans="1:4" s="4" customFormat="1" ht="63" x14ac:dyDescent="0.2">
      <c r="A212" s="20" t="s">
        <v>553</v>
      </c>
      <c r="B212" s="27" t="s">
        <v>552</v>
      </c>
      <c r="C212" s="34">
        <v>3430</v>
      </c>
      <c r="D212" s="35"/>
    </row>
    <row r="213" spans="1:4" s="4" customFormat="1" ht="78.75" x14ac:dyDescent="0.2">
      <c r="A213" s="20" t="s">
        <v>455</v>
      </c>
      <c r="B213" s="27" t="s">
        <v>324</v>
      </c>
      <c r="C213" s="34">
        <v>40480</v>
      </c>
      <c r="D213" s="35"/>
    </row>
    <row r="214" spans="1:4" s="4" customFormat="1" ht="63" x14ac:dyDescent="0.2">
      <c r="A214" s="20" t="s">
        <v>456</v>
      </c>
      <c r="B214" s="27" t="s">
        <v>325</v>
      </c>
      <c r="C214" s="34">
        <v>182280</v>
      </c>
      <c r="D214" s="35"/>
    </row>
    <row r="215" spans="1:4" s="4" customFormat="1" ht="141.75" x14ac:dyDescent="0.2">
      <c r="A215" s="20" t="s">
        <v>457</v>
      </c>
      <c r="B215" s="27" t="s">
        <v>326</v>
      </c>
      <c r="C215" s="34">
        <v>44260</v>
      </c>
      <c r="D215" s="35"/>
    </row>
    <row r="216" spans="1:4" s="4" customFormat="1" ht="78.75" x14ac:dyDescent="0.2">
      <c r="A216" s="20" t="s">
        <v>554</v>
      </c>
      <c r="B216" s="27" t="s">
        <v>555</v>
      </c>
      <c r="C216" s="34">
        <v>12640</v>
      </c>
      <c r="D216" s="35"/>
    </row>
    <row r="217" spans="1:4" s="4" customFormat="1" ht="63" x14ac:dyDescent="0.2">
      <c r="A217" s="20" t="s">
        <v>556</v>
      </c>
      <c r="B217" s="27" t="s">
        <v>631</v>
      </c>
      <c r="C217" s="34">
        <v>34290</v>
      </c>
      <c r="D217" s="35"/>
    </row>
    <row r="218" spans="1:4" s="4" customFormat="1" ht="63" x14ac:dyDescent="0.2">
      <c r="A218" s="20" t="s">
        <v>458</v>
      </c>
      <c r="B218" s="27" t="s">
        <v>327</v>
      </c>
      <c r="C218" s="34">
        <v>136760</v>
      </c>
      <c r="D218" s="35"/>
    </row>
    <row r="219" spans="1:4" s="4" customFormat="1" ht="63" x14ac:dyDescent="0.2">
      <c r="A219" s="20" t="s">
        <v>459</v>
      </c>
      <c r="B219" s="27" t="s">
        <v>328</v>
      </c>
      <c r="C219" s="34">
        <v>6009820</v>
      </c>
      <c r="D219" s="35"/>
    </row>
    <row r="220" spans="1:4" s="4" customFormat="1" ht="94.5" x14ac:dyDescent="0.2">
      <c r="A220" s="20" t="s">
        <v>403</v>
      </c>
      <c r="B220" s="27" t="s">
        <v>240</v>
      </c>
      <c r="C220" s="34">
        <v>1800000</v>
      </c>
      <c r="D220" s="35"/>
    </row>
    <row r="221" spans="1:4" s="4" customFormat="1" ht="78.75" x14ac:dyDescent="0.2">
      <c r="A221" s="20" t="s">
        <v>268</v>
      </c>
      <c r="B221" s="27" t="s">
        <v>267</v>
      </c>
      <c r="C221" s="34">
        <v>200000</v>
      </c>
      <c r="D221" s="35"/>
    </row>
    <row r="222" spans="1:4" s="4" customFormat="1" ht="31.5" x14ac:dyDescent="0.2">
      <c r="A222" s="20" t="s">
        <v>256</v>
      </c>
      <c r="B222" s="27" t="s">
        <v>241</v>
      </c>
      <c r="C222" s="34">
        <v>24900</v>
      </c>
      <c r="D222" s="35"/>
    </row>
    <row r="223" spans="1:4" s="4" customFormat="1" ht="47.25" x14ac:dyDescent="0.2">
      <c r="A223" s="20" t="s">
        <v>220</v>
      </c>
      <c r="B223" s="27" t="s">
        <v>212</v>
      </c>
      <c r="C223" s="34">
        <v>27733120</v>
      </c>
      <c r="D223" s="35"/>
    </row>
    <row r="224" spans="1:4" s="4" customFormat="1" ht="63" x14ac:dyDescent="0.2">
      <c r="A224" s="20" t="s">
        <v>221</v>
      </c>
      <c r="B224" s="27" t="s">
        <v>222</v>
      </c>
      <c r="C224" s="34">
        <v>180000</v>
      </c>
      <c r="D224" s="35"/>
    </row>
    <row r="225" spans="1:4" s="4" customFormat="1" ht="47.25" x14ac:dyDescent="0.2">
      <c r="A225" s="20" t="s">
        <v>223</v>
      </c>
      <c r="B225" s="27" t="s">
        <v>224</v>
      </c>
      <c r="C225" s="34">
        <v>900000</v>
      </c>
      <c r="D225" s="35"/>
    </row>
    <row r="226" spans="1:4" s="4" customFormat="1" ht="47.25" x14ac:dyDescent="0.2">
      <c r="A226" s="20" t="s">
        <v>225</v>
      </c>
      <c r="B226" s="27" t="s">
        <v>226</v>
      </c>
      <c r="C226" s="34">
        <v>27348550</v>
      </c>
      <c r="D226" s="35"/>
    </row>
    <row r="227" spans="1:4" s="4" customFormat="1" ht="31.5" x14ac:dyDescent="0.2">
      <c r="A227" s="20" t="s">
        <v>542</v>
      </c>
      <c r="B227" s="27" t="s">
        <v>475</v>
      </c>
      <c r="C227" s="34">
        <v>54500</v>
      </c>
      <c r="D227" s="35"/>
    </row>
    <row r="228" spans="1:4" s="4" customFormat="1" ht="47.25" x14ac:dyDescent="0.2">
      <c r="A228" s="20" t="s">
        <v>541</v>
      </c>
      <c r="B228" s="27" t="s">
        <v>227</v>
      </c>
      <c r="C228" s="34">
        <v>200070</v>
      </c>
      <c r="D228" s="35"/>
    </row>
    <row r="229" spans="1:4" s="4" customFormat="1" ht="47.25" x14ac:dyDescent="0.2">
      <c r="A229" s="20" t="s">
        <v>402</v>
      </c>
      <c r="B229" s="27" t="s">
        <v>228</v>
      </c>
      <c r="C229" s="34">
        <f>C230</f>
        <v>109800</v>
      </c>
      <c r="D229" s="35"/>
    </row>
    <row r="230" spans="1:4" s="4" customFormat="1" ht="78.75" x14ac:dyDescent="0.2">
      <c r="A230" s="20" t="s">
        <v>561</v>
      </c>
      <c r="B230" s="27" t="s">
        <v>560</v>
      </c>
      <c r="C230" s="34">
        <v>109800</v>
      </c>
      <c r="D230" s="35"/>
    </row>
    <row r="231" spans="1:4" s="4" customFormat="1" ht="47.25" x14ac:dyDescent="0.2">
      <c r="A231" s="20" t="s">
        <v>214</v>
      </c>
      <c r="B231" s="27" t="s">
        <v>213</v>
      </c>
      <c r="C231" s="34">
        <v>14447000</v>
      </c>
      <c r="D231" s="35"/>
    </row>
    <row r="232" spans="1:4" s="6" customFormat="1" ht="15.75" x14ac:dyDescent="0.2">
      <c r="A232" s="19" t="s">
        <v>165</v>
      </c>
      <c r="B232" s="28" t="s">
        <v>48</v>
      </c>
      <c r="C232" s="29">
        <f>C233+C324</f>
        <v>14732979795.530001</v>
      </c>
      <c r="D232" s="33"/>
    </row>
    <row r="233" spans="1:4" s="6" customFormat="1" ht="31.5" x14ac:dyDescent="0.2">
      <c r="A233" s="19" t="s">
        <v>49</v>
      </c>
      <c r="B233" s="28" t="s">
        <v>50</v>
      </c>
      <c r="C233" s="29">
        <f>C234+C236+C291+C309</f>
        <v>13775153330</v>
      </c>
      <c r="D233" s="33"/>
    </row>
    <row r="234" spans="1:4" s="9" customFormat="1" ht="15.75" x14ac:dyDescent="0.2">
      <c r="A234" s="19" t="s">
        <v>84</v>
      </c>
      <c r="B234" s="28" t="s">
        <v>101</v>
      </c>
      <c r="C234" s="29">
        <f t="shared" ref="C234" si="0">C235</f>
        <v>1589609000</v>
      </c>
      <c r="D234" s="44"/>
    </row>
    <row r="235" spans="1:4" s="3" customFormat="1" ht="31.5" x14ac:dyDescent="0.2">
      <c r="A235" s="20" t="s">
        <v>83</v>
      </c>
      <c r="B235" s="27" t="s">
        <v>102</v>
      </c>
      <c r="C235" s="34">
        <v>1589609000</v>
      </c>
      <c r="D235" s="39"/>
    </row>
    <row r="236" spans="1:4" s="6" customFormat="1" ht="15.75" x14ac:dyDescent="0.2">
      <c r="A236" s="19" t="s">
        <v>51</v>
      </c>
      <c r="B236" s="28" t="s">
        <v>103</v>
      </c>
      <c r="C236" s="29">
        <f>SUM(C237:C290)</f>
        <v>8062735698</v>
      </c>
      <c r="D236" s="33"/>
    </row>
    <row r="237" spans="1:4" s="3" customFormat="1" ht="15.75" x14ac:dyDescent="0.2">
      <c r="A237" s="20" t="s">
        <v>166</v>
      </c>
      <c r="B237" s="27" t="s">
        <v>167</v>
      </c>
      <c r="C237" s="34">
        <v>1059485500</v>
      </c>
      <c r="D237" s="39"/>
    </row>
    <row r="238" spans="1:4" s="3" customFormat="1" ht="31.5" x14ac:dyDescent="0.2">
      <c r="A238" s="20" t="s">
        <v>467</v>
      </c>
      <c r="B238" s="27" t="s">
        <v>466</v>
      </c>
      <c r="C238" s="34">
        <v>338852100</v>
      </c>
      <c r="D238" s="39"/>
    </row>
    <row r="239" spans="1:4" s="3" customFormat="1" ht="31.5" x14ac:dyDescent="0.2">
      <c r="A239" s="20" t="s">
        <v>341</v>
      </c>
      <c r="B239" s="27" t="s">
        <v>342</v>
      </c>
      <c r="C239" s="34">
        <v>25421000</v>
      </c>
      <c r="D239" s="39"/>
    </row>
    <row r="240" spans="1:4" s="3" customFormat="1" ht="31.5" x14ac:dyDescent="0.2">
      <c r="A240" s="20" t="s">
        <v>168</v>
      </c>
      <c r="B240" s="27" t="s">
        <v>169</v>
      </c>
      <c r="C240" s="34">
        <v>142700</v>
      </c>
      <c r="D240" s="39"/>
    </row>
    <row r="241" spans="1:4" s="3" customFormat="1" ht="47.25" x14ac:dyDescent="0.2">
      <c r="A241" s="20" t="s">
        <v>343</v>
      </c>
      <c r="B241" s="27" t="s">
        <v>170</v>
      </c>
      <c r="C241" s="34">
        <v>4928100</v>
      </c>
      <c r="D241" s="39"/>
    </row>
    <row r="242" spans="1:4" s="3" customFormat="1" ht="47.25" x14ac:dyDescent="0.2">
      <c r="A242" s="20" t="s">
        <v>171</v>
      </c>
      <c r="B242" s="27" t="s">
        <v>104</v>
      </c>
      <c r="C242" s="34">
        <v>11774700</v>
      </c>
      <c r="D242" s="39"/>
    </row>
    <row r="243" spans="1:4" s="3" customFormat="1" ht="47.25" x14ac:dyDescent="0.2">
      <c r="A243" s="20" t="s">
        <v>151</v>
      </c>
      <c r="B243" s="27" t="s">
        <v>152</v>
      </c>
      <c r="C243" s="34">
        <v>605490400</v>
      </c>
      <c r="D243" s="39"/>
    </row>
    <row r="244" spans="1:4" s="3" customFormat="1" ht="47.25" x14ac:dyDescent="0.2">
      <c r="A244" s="20" t="s">
        <v>98</v>
      </c>
      <c r="B244" s="27" t="s">
        <v>172</v>
      </c>
      <c r="C244" s="34">
        <v>1214100</v>
      </c>
      <c r="D244" s="39"/>
    </row>
    <row r="245" spans="1:4" s="3" customFormat="1" ht="31.5" x14ac:dyDescent="0.2">
      <c r="A245" s="20" t="s">
        <v>344</v>
      </c>
      <c r="B245" s="27" t="s">
        <v>173</v>
      </c>
      <c r="C245" s="34">
        <v>3711900</v>
      </c>
      <c r="D245" s="39"/>
    </row>
    <row r="246" spans="1:4" s="3" customFormat="1" ht="47.25" x14ac:dyDescent="0.2">
      <c r="A246" s="20" t="s">
        <v>138</v>
      </c>
      <c r="B246" s="27" t="s">
        <v>137</v>
      </c>
      <c r="C246" s="34">
        <v>39954300</v>
      </c>
      <c r="D246" s="39"/>
    </row>
    <row r="247" spans="1:4" s="3" customFormat="1" ht="63" x14ac:dyDescent="0.2">
      <c r="A247" s="20" t="s">
        <v>537</v>
      </c>
      <c r="B247" s="27" t="s">
        <v>105</v>
      </c>
      <c r="C247" s="34">
        <v>19880000</v>
      </c>
      <c r="D247" s="39"/>
    </row>
    <row r="248" spans="1:4" s="3" customFormat="1" ht="47.25" x14ac:dyDescent="0.2">
      <c r="A248" s="20" t="s">
        <v>538</v>
      </c>
      <c r="B248" s="27" t="s">
        <v>174</v>
      </c>
      <c r="C248" s="34">
        <v>17695500</v>
      </c>
      <c r="D248" s="39"/>
    </row>
    <row r="249" spans="1:4" s="3" customFormat="1" ht="15.75" x14ac:dyDescent="0.2">
      <c r="A249" s="20" t="s">
        <v>461</v>
      </c>
      <c r="B249" s="27" t="s">
        <v>460</v>
      </c>
      <c r="C249" s="34">
        <v>20157500</v>
      </c>
      <c r="D249" s="39"/>
    </row>
    <row r="250" spans="1:4" s="3" customFormat="1" ht="31.5" x14ac:dyDescent="0.2">
      <c r="A250" s="20" t="s">
        <v>539</v>
      </c>
      <c r="B250" s="27" t="s">
        <v>175</v>
      </c>
      <c r="C250" s="34">
        <v>19624200</v>
      </c>
      <c r="D250" s="39"/>
    </row>
    <row r="251" spans="1:4" s="3" customFormat="1" ht="47.25" x14ac:dyDescent="0.2">
      <c r="A251" s="20" t="s">
        <v>345</v>
      </c>
      <c r="B251" s="27" t="s">
        <v>153</v>
      </c>
      <c r="C251" s="34">
        <v>7472800</v>
      </c>
      <c r="D251" s="39"/>
    </row>
    <row r="252" spans="1:4" s="3" customFormat="1" ht="31.5" x14ac:dyDescent="0.2">
      <c r="A252" s="20" t="s">
        <v>176</v>
      </c>
      <c r="B252" s="27" t="s">
        <v>177</v>
      </c>
      <c r="C252" s="34">
        <v>214374600</v>
      </c>
      <c r="D252" s="39"/>
    </row>
    <row r="253" spans="1:4" s="3" customFormat="1" ht="15.75" x14ac:dyDescent="0.2">
      <c r="A253" s="20" t="s">
        <v>346</v>
      </c>
      <c r="B253" s="27" t="s">
        <v>106</v>
      </c>
      <c r="C253" s="34">
        <v>16773800</v>
      </c>
      <c r="D253" s="39"/>
    </row>
    <row r="254" spans="1:4" s="3" customFormat="1" ht="31.5" x14ac:dyDescent="0.2">
      <c r="A254" s="20" t="s">
        <v>97</v>
      </c>
      <c r="B254" s="27" t="s">
        <v>107</v>
      </c>
      <c r="C254" s="34">
        <v>10482000</v>
      </c>
      <c r="D254" s="39"/>
    </row>
    <row r="255" spans="1:4" s="3" customFormat="1" ht="31.5" x14ac:dyDescent="0.2">
      <c r="A255" s="20" t="s">
        <v>540</v>
      </c>
      <c r="B255" s="27" t="s">
        <v>154</v>
      </c>
      <c r="C255" s="34">
        <v>41701600</v>
      </c>
      <c r="D255" s="39"/>
    </row>
    <row r="256" spans="1:4" s="3" customFormat="1" ht="31.5" x14ac:dyDescent="0.2">
      <c r="A256" s="20" t="s">
        <v>347</v>
      </c>
      <c r="B256" s="27" t="s">
        <v>348</v>
      </c>
      <c r="C256" s="34">
        <v>1821300</v>
      </c>
      <c r="D256" s="39"/>
    </row>
    <row r="257" spans="1:4" s="3" customFormat="1" ht="31.5" x14ac:dyDescent="0.2">
      <c r="A257" s="20" t="s">
        <v>99</v>
      </c>
      <c r="B257" s="27" t="s">
        <v>108</v>
      </c>
      <c r="C257" s="34">
        <v>11625700</v>
      </c>
      <c r="D257" s="39"/>
    </row>
    <row r="258" spans="1:4" s="3" customFormat="1" ht="31.5" x14ac:dyDescent="0.2">
      <c r="A258" s="20" t="s">
        <v>349</v>
      </c>
      <c r="B258" s="27" t="s">
        <v>350</v>
      </c>
      <c r="C258" s="34">
        <v>1264276700</v>
      </c>
      <c r="D258" s="39"/>
    </row>
    <row r="259" spans="1:4" s="3" customFormat="1" ht="31.5" x14ac:dyDescent="0.2">
      <c r="A259" s="20" t="s">
        <v>178</v>
      </c>
      <c r="B259" s="27" t="s">
        <v>139</v>
      </c>
      <c r="C259" s="34">
        <v>71089100</v>
      </c>
      <c r="D259" s="39"/>
    </row>
    <row r="260" spans="1:4" s="3" customFormat="1" ht="47.25" x14ac:dyDescent="0.2">
      <c r="A260" s="20" t="s">
        <v>179</v>
      </c>
      <c r="B260" s="27" t="s">
        <v>180</v>
      </c>
      <c r="C260" s="34">
        <v>8520000</v>
      </c>
      <c r="D260" s="39"/>
    </row>
    <row r="261" spans="1:4" s="3" customFormat="1" ht="15.75" x14ac:dyDescent="0.2">
      <c r="A261" s="20" t="s">
        <v>351</v>
      </c>
      <c r="B261" s="27" t="s">
        <v>352</v>
      </c>
      <c r="C261" s="34">
        <v>4700000</v>
      </c>
      <c r="D261" s="39"/>
    </row>
    <row r="262" spans="1:4" s="3" customFormat="1" ht="47.25" x14ac:dyDescent="0.2">
      <c r="A262" s="20" t="s">
        <v>630</v>
      </c>
      <c r="B262" s="27" t="s">
        <v>572</v>
      </c>
      <c r="C262" s="34">
        <v>15257800</v>
      </c>
      <c r="D262" s="39"/>
    </row>
    <row r="263" spans="1:4" s="3" customFormat="1" ht="31.5" x14ac:dyDescent="0.2">
      <c r="A263" s="20" t="s">
        <v>353</v>
      </c>
      <c r="B263" s="27" t="s">
        <v>354</v>
      </c>
      <c r="C263" s="34">
        <v>1297325900</v>
      </c>
      <c r="D263" s="39"/>
    </row>
    <row r="264" spans="1:4" s="3" customFormat="1" ht="47.25" x14ac:dyDescent="0.2">
      <c r="A264" s="20" t="s">
        <v>355</v>
      </c>
      <c r="B264" s="27" t="s">
        <v>356</v>
      </c>
      <c r="C264" s="34">
        <v>354913100</v>
      </c>
      <c r="D264" s="39"/>
    </row>
    <row r="265" spans="1:4" s="3" customFormat="1" ht="31.5" x14ac:dyDescent="0.2">
      <c r="A265" s="20" t="s">
        <v>581</v>
      </c>
      <c r="B265" s="27" t="s">
        <v>573</v>
      </c>
      <c r="C265" s="34">
        <v>58476900</v>
      </c>
      <c r="D265" s="39"/>
    </row>
    <row r="266" spans="1:4" s="3" customFormat="1" ht="47.25" x14ac:dyDescent="0.2">
      <c r="A266" s="20" t="s">
        <v>465</v>
      </c>
      <c r="B266" s="27" t="s">
        <v>464</v>
      </c>
      <c r="C266" s="34">
        <v>668722000</v>
      </c>
      <c r="D266" s="39"/>
    </row>
    <row r="267" spans="1:4" s="3" customFormat="1" ht="47.25" x14ac:dyDescent="0.2">
      <c r="A267" s="20" t="s">
        <v>100</v>
      </c>
      <c r="B267" s="27" t="s">
        <v>109</v>
      </c>
      <c r="C267" s="34">
        <v>72506500</v>
      </c>
      <c r="D267" s="39"/>
    </row>
    <row r="268" spans="1:4" s="3" customFormat="1" ht="31.5" x14ac:dyDescent="0.2">
      <c r="A268" s="20" t="s">
        <v>357</v>
      </c>
      <c r="B268" s="27" t="s">
        <v>358</v>
      </c>
      <c r="C268" s="34">
        <v>146239500</v>
      </c>
      <c r="D268" s="39"/>
    </row>
    <row r="269" spans="1:4" s="3" customFormat="1" ht="31.5" x14ac:dyDescent="0.2">
      <c r="A269" s="20" t="s">
        <v>181</v>
      </c>
      <c r="B269" s="27" t="s">
        <v>110</v>
      </c>
      <c r="C269" s="34">
        <v>16298100</v>
      </c>
      <c r="D269" s="39"/>
    </row>
    <row r="270" spans="1:4" s="3" customFormat="1" ht="31.5" x14ac:dyDescent="0.2">
      <c r="A270" s="20" t="s">
        <v>155</v>
      </c>
      <c r="B270" s="27" t="s">
        <v>156</v>
      </c>
      <c r="C270" s="34">
        <v>2020900</v>
      </c>
      <c r="D270" s="39"/>
    </row>
    <row r="271" spans="1:4" s="3" customFormat="1" ht="31.5" x14ac:dyDescent="0.2">
      <c r="A271" s="20" t="s">
        <v>182</v>
      </c>
      <c r="B271" s="27" t="s">
        <v>183</v>
      </c>
      <c r="C271" s="34">
        <v>4864000</v>
      </c>
      <c r="D271" s="39"/>
    </row>
    <row r="272" spans="1:4" s="3" customFormat="1" ht="31.5" x14ac:dyDescent="0.2">
      <c r="A272" s="20" t="s">
        <v>463</v>
      </c>
      <c r="B272" s="27" t="s">
        <v>462</v>
      </c>
      <c r="C272" s="34">
        <v>3888700</v>
      </c>
      <c r="D272" s="39"/>
    </row>
    <row r="273" spans="1:4" s="3" customFormat="1" ht="31.5" x14ac:dyDescent="0.2">
      <c r="A273" s="20" t="s">
        <v>184</v>
      </c>
      <c r="B273" s="27" t="s">
        <v>185</v>
      </c>
      <c r="C273" s="34">
        <v>13636400</v>
      </c>
      <c r="D273" s="39"/>
    </row>
    <row r="274" spans="1:4" s="3" customFormat="1" ht="31.5" x14ac:dyDescent="0.2">
      <c r="A274" s="20" t="s">
        <v>186</v>
      </c>
      <c r="B274" s="27" t="s">
        <v>187</v>
      </c>
      <c r="C274" s="34">
        <v>30747500</v>
      </c>
      <c r="D274" s="39"/>
    </row>
    <row r="275" spans="1:4" s="3" customFormat="1" ht="31.5" x14ac:dyDescent="0.2">
      <c r="A275" s="20" t="s">
        <v>218</v>
      </c>
      <c r="B275" s="27" t="s">
        <v>188</v>
      </c>
      <c r="C275" s="34">
        <v>47430300</v>
      </c>
      <c r="D275" s="39"/>
    </row>
    <row r="276" spans="1:4" s="3" customFormat="1" ht="15.75" x14ac:dyDescent="0.2">
      <c r="A276" s="20" t="s">
        <v>582</v>
      </c>
      <c r="B276" s="27" t="s">
        <v>574</v>
      </c>
      <c r="C276" s="34">
        <v>17979900</v>
      </c>
      <c r="D276" s="39"/>
    </row>
    <row r="277" spans="1:4" s="3" customFormat="1" ht="31.5" x14ac:dyDescent="0.2">
      <c r="A277" s="20" t="s">
        <v>536</v>
      </c>
      <c r="B277" s="27" t="s">
        <v>359</v>
      </c>
      <c r="C277" s="34">
        <v>2904100</v>
      </c>
      <c r="D277" s="39"/>
    </row>
    <row r="278" spans="1:4" s="3" customFormat="1" ht="31.5" x14ac:dyDescent="0.2">
      <c r="A278" s="20" t="s">
        <v>189</v>
      </c>
      <c r="B278" s="27" t="s">
        <v>111</v>
      </c>
      <c r="C278" s="34">
        <v>1464800</v>
      </c>
      <c r="D278" s="39"/>
    </row>
    <row r="279" spans="1:4" s="3" customFormat="1" ht="31.5" x14ac:dyDescent="0.2">
      <c r="A279" s="20" t="s">
        <v>157</v>
      </c>
      <c r="B279" s="27" t="s">
        <v>158</v>
      </c>
      <c r="C279" s="34">
        <v>9233300</v>
      </c>
      <c r="D279" s="39"/>
    </row>
    <row r="280" spans="1:4" s="3" customFormat="1" ht="15.75" x14ac:dyDescent="0.2">
      <c r="A280" s="20" t="s">
        <v>360</v>
      </c>
      <c r="B280" s="27" t="s">
        <v>150</v>
      </c>
      <c r="C280" s="34">
        <v>24581800</v>
      </c>
      <c r="D280" s="39"/>
    </row>
    <row r="281" spans="1:4" s="3" customFormat="1" ht="31.5" x14ac:dyDescent="0.2">
      <c r="A281" s="20" t="s">
        <v>361</v>
      </c>
      <c r="B281" s="27" t="s">
        <v>112</v>
      </c>
      <c r="C281" s="34">
        <v>325561800</v>
      </c>
      <c r="D281" s="39"/>
    </row>
    <row r="282" spans="1:4" s="3" customFormat="1" ht="47.25" x14ac:dyDescent="0.2">
      <c r="A282" s="20" t="s">
        <v>190</v>
      </c>
      <c r="B282" s="27" t="s">
        <v>113</v>
      </c>
      <c r="C282" s="34">
        <v>56270000</v>
      </c>
      <c r="D282" s="39"/>
    </row>
    <row r="283" spans="1:4" s="3" customFormat="1" ht="47.25" x14ac:dyDescent="0.2">
      <c r="A283" s="20" t="s">
        <v>535</v>
      </c>
      <c r="B283" s="27" t="s">
        <v>114</v>
      </c>
      <c r="C283" s="34">
        <v>138354600</v>
      </c>
      <c r="D283" s="39"/>
    </row>
    <row r="284" spans="1:4" s="3" customFormat="1" ht="31.5" x14ac:dyDescent="0.2">
      <c r="A284" s="20" t="s">
        <v>362</v>
      </c>
      <c r="B284" s="27" t="s">
        <v>115</v>
      </c>
      <c r="C284" s="34">
        <v>42975500</v>
      </c>
      <c r="D284" s="39"/>
    </row>
    <row r="285" spans="1:4" s="3" customFormat="1" ht="31.5" x14ac:dyDescent="0.2">
      <c r="A285" s="20" t="s">
        <v>363</v>
      </c>
      <c r="B285" s="27" t="s">
        <v>191</v>
      </c>
      <c r="C285" s="34">
        <v>188053700</v>
      </c>
      <c r="D285" s="39"/>
    </row>
    <row r="286" spans="1:4" s="3" customFormat="1" ht="31.5" x14ac:dyDescent="0.2">
      <c r="A286" s="20" t="s">
        <v>583</v>
      </c>
      <c r="B286" s="27" t="s">
        <v>575</v>
      </c>
      <c r="C286" s="34">
        <v>1048000</v>
      </c>
      <c r="D286" s="39"/>
    </row>
    <row r="287" spans="1:4" s="3" customFormat="1" ht="47.25" x14ac:dyDescent="0.2">
      <c r="A287" s="20" t="s">
        <v>364</v>
      </c>
      <c r="B287" s="27" t="s">
        <v>401</v>
      </c>
      <c r="C287" s="34">
        <v>58090300</v>
      </c>
      <c r="D287" s="39"/>
    </row>
    <row r="288" spans="1:4" s="3" customFormat="1" ht="63" x14ac:dyDescent="0.2">
      <c r="A288" s="20" t="s">
        <v>367</v>
      </c>
      <c r="B288" s="27" t="s">
        <v>148</v>
      </c>
      <c r="C288" s="34">
        <v>117511300</v>
      </c>
      <c r="D288" s="39"/>
    </row>
    <row r="289" spans="1:4" s="3" customFormat="1" ht="31.5" x14ac:dyDescent="0.2">
      <c r="A289" s="20" t="s">
        <v>365</v>
      </c>
      <c r="B289" s="27" t="s">
        <v>366</v>
      </c>
      <c r="C289" s="34">
        <v>360000000</v>
      </c>
      <c r="D289" s="39"/>
    </row>
    <row r="290" spans="1:4" s="3" customFormat="1" ht="15.75" x14ac:dyDescent="0.2">
      <c r="A290" s="20" t="s">
        <v>368</v>
      </c>
      <c r="B290" s="27" t="s">
        <v>369</v>
      </c>
      <c r="C290" s="34">
        <v>165209398</v>
      </c>
      <c r="D290" s="39"/>
    </row>
    <row r="291" spans="1:4" s="9" customFormat="1" ht="15.75" x14ac:dyDescent="0.2">
      <c r="A291" s="19" t="s">
        <v>85</v>
      </c>
      <c r="B291" s="28" t="s">
        <v>116</v>
      </c>
      <c r="C291" s="29">
        <f>SUM(C292:C308)</f>
        <v>2852669300</v>
      </c>
      <c r="D291" s="44"/>
    </row>
    <row r="292" spans="1:4" s="3" customFormat="1" ht="31.5" x14ac:dyDescent="0.2">
      <c r="A292" s="20" t="s">
        <v>533</v>
      </c>
      <c r="B292" s="27" t="s">
        <v>117</v>
      </c>
      <c r="C292" s="34">
        <v>20431100</v>
      </c>
      <c r="D292" s="39"/>
    </row>
    <row r="293" spans="1:4" s="3" customFormat="1" ht="47.25" x14ac:dyDescent="0.2">
      <c r="A293" s="20" t="s">
        <v>88</v>
      </c>
      <c r="B293" s="27" t="s">
        <v>118</v>
      </c>
      <c r="C293" s="34">
        <v>717100</v>
      </c>
      <c r="D293" s="39"/>
    </row>
    <row r="294" spans="1:4" s="3" customFormat="1" ht="31.5" x14ac:dyDescent="0.2">
      <c r="A294" s="20" t="s">
        <v>192</v>
      </c>
      <c r="B294" s="27" t="s">
        <v>119</v>
      </c>
      <c r="C294" s="34">
        <v>10551000</v>
      </c>
      <c r="D294" s="39"/>
    </row>
    <row r="295" spans="1:4" s="3" customFormat="1" ht="31.5" x14ac:dyDescent="0.2">
      <c r="A295" s="20" t="s">
        <v>193</v>
      </c>
      <c r="B295" s="27" t="s">
        <v>120</v>
      </c>
      <c r="C295" s="34">
        <v>207310100</v>
      </c>
      <c r="D295" s="39"/>
    </row>
    <row r="296" spans="1:4" s="3" customFormat="1" ht="63" x14ac:dyDescent="0.2">
      <c r="A296" s="20" t="s">
        <v>584</v>
      </c>
      <c r="B296" s="27" t="s">
        <v>576</v>
      </c>
      <c r="C296" s="34">
        <v>4987700</v>
      </c>
      <c r="D296" s="39"/>
    </row>
    <row r="297" spans="1:4" s="3" customFormat="1" ht="47.25" x14ac:dyDescent="0.2">
      <c r="A297" s="20" t="s">
        <v>534</v>
      </c>
      <c r="B297" s="27" t="s">
        <v>121</v>
      </c>
      <c r="C297" s="34">
        <v>6343600</v>
      </c>
      <c r="D297" s="39"/>
    </row>
    <row r="298" spans="1:4" s="3" customFormat="1" ht="47.25" x14ac:dyDescent="0.2">
      <c r="A298" s="20" t="s">
        <v>194</v>
      </c>
      <c r="B298" s="27" t="s">
        <v>122</v>
      </c>
      <c r="C298" s="34">
        <v>71295800</v>
      </c>
      <c r="D298" s="39"/>
    </row>
    <row r="299" spans="1:4" s="3" customFormat="1" ht="63" x14ac:dyDescent="0.2">
      <c r="A299" s="20" t="s">
        <v>632</v>
      </c>
      <c r="B299" s="27" t="s">
        <v>123</v>
      </c>
      <c r="C299" s="34">
        <v>63400</v>
      </c>
      <c r="D299" s="39"/>
    </row>
    <row r="300" spans="1:4" s="3" customFormat="1" ht="31.5" x14ac:dyDescent="0.2">
      <c r="A300" s="20" t="s">
        <v>52</v>
      </c>
      <c r="B300" s="27" t="s">
        <v>124</v>
      </c>
      <c r="C300" s="34">
        <v>483387700</v>
      </c>
      <c r="D300" s="39"/>
    </row>
    <row r="301" spans="1:4" s="3" customFormat="1" ht="47.25" x14ac:dyDescent="0.2">
      <c r="A301" s="20" t="s">
        <v>633</v>
      </c>
      <c r="B301" s="27" t="s">
        <v>125</v>
      </c>
      <c r="C301" s="34">
        <v>611685800</v>
      </c>
      <c r="D301" s="39"/>
    </row>
    <row r="302" spans="1:4" s="3" customFormat="1" ht="15.75" x14ac:dyDescent="0.2">
      <c r="A302" s="20" t="s">
        <v>195</v>
      </c>
      <c r="B302" s="27" t="s">
        <v>140</v>
      </c>
      <c r="C302" s="34">
        <v>5584400</v>
      </c>
      <c r="D302" s="39"/>
    </row>
    <row r="303" spans="1:4" s="3" customFormat="1" ht="47.25" x14ac:dyDescent="0.2">
      <c r="A303" s="20" t="s">
        <v>196</v>
      </c>
      <c r="B303" s="27" t="s">
        <v>141</v>
      </c>
      <c r="C303" s="34">
        <v>3723900</v>
      </c>
      <c r="D303" s="39"/>
    </row>
    <row r="304" spans="1:4" s="3" customFormat="1" ht="31.5" x14ac:dyDescent="0.2">
      <c r="A304" s="20" t="s">
        <v>197</v>
      </c>
      <c r="B304" s="27" t="s">
        <v>142</v>
      </c>
      <c r="C304" s="34">
        <v>43300</v>
      </c>
      <c r="D304" s="39"/>
    </row>
    <row r="305" spans="1:248" s="3" customFormat="1" ht="47.25" x14ac:dyDescent="0.2">
      <c r="A305" s="20" t="s">
        <v>198</v>
      </c>
      <c r="B305" s="27" t="s">
        <v>143</v>
      </c>
      <c r="C305" s="34">
        <v>5940100</v>
      </c>
      <c r="D305" s="39"/>
    </row>
    <row r="306" spans="1:248" s="3" customFormat="1" ht="63" x14ac:dyDescent="0.2">
      <c r="A306" s="20" t="s">
        <v>199</v>
      </c>
      <c r="B306" s="27" t="s">
        <v>200</v>
      </c>
      <c r="C306" s="34">
        <v>139871700</v>
      </c>
      <c r="D306" s="39"/>
    </row>
    <row r="307" spans="1:248" s="3" customFormat="1" ht="31.5" x14ac:dyDescent="0.2">
      <c r="A307" s="20" t="s">
        <v>370</v>
      </c>
      <c r="B307" s="27" t="s">
        <v>126</v>
      </c>
      <c r="C307" s="34">
        <v>1204840700</v>
      </c>
      <c r="D307" s="39"/>
    </row>
    <row r="308" spans="1:248" s="3" customFormat="1" ht="15.75" x14ac:dyDescent="0.2">
      <c r="A308" s="20" t="s">
        <v>371</v>
      </c>
      <c r="B308" s="27" t="s">
        <v>127</v>
      </c>
      <c r="C308" s="34">
        <v>75891900</v>
      </c>
      <c r="D308" s="39"/>
    </row>
    <row r="309" spans="1:248" s="9" customFormat="1" ht="15.75" x14ac:dyDescent="0.2">
      <c r="A309" s="19" t="s">
        <v>53</v>
      </c>
      <c r="B309" s="28" t="s">
        <v>128</v>
      </c>
      <c r="C309" s="29">
        <f>SUM(C310:C323)</f>
        <v>1270139332</v>
      </c>
      <c r="D309" s="44"/>
      <c r="IN309" s="9">
        <f>SUM(C309:IM309)</f>
        <v>1270139332</v>
      </c>
    </row>
    <row r="310" spans="1:248" s="3" customFormat="1" ht="31.5" x14ac:dyDescent="0.2">
      <c r="A310" s="20" t="s">
        <v>201</v>
      </c>
      <c r="B310" s="27" t="s">
        <v>129</v>
      </c>
      <c r="C310" s="34">
        <v>21200000</v>
      </c>
      <c r="D310" s="39"/>
    </row>
    <row r="311" spans="1:248" s="3" customFormat="1" ht="31.5" x14ac:dyDescent="0.2">
      <c r="A311" s="20" t="s">
        <v>532</v>
      </c>
      <c r="B311" s="27" t="s">
        <v>130</v>
      </c>
      <c r="C311" s="34">
        <v>13850000</v>
      </c>
      <c r="D311" s="39"/>
    </row>
    <row r="312" spans="1:248" s="3" customFormat="1" ht="31.5" x14ac:dyDescent="0.2">
      <c r="A312" s="20" t="s">
        <v>202</v>
      </c>
      <c r="B312" s="27" t="s">
        <v>131</v>
      </c>
      <c r="C312" s="34">
        <v>49190700</v>
      </c>
      <c r="D312" s="39"/>
    </row>
    <row r="313" spans="1:248" s="3" customFormat="1" ht="31.5" x14ac:dyDescent="0.2">
      <c r="A313" s="20" t="s">
        <v>372</v>
      </c>
      <c r="B313" s="27" t="s">
        <v>144</v>
      </c>
      <c r="C313" s="34">
        <v>101248200</v>
      </c>
      <c r="D313" s="39"/>
    </row>
    <row r="314" spans="1:248" s="3" customFormat="1" ht="31.5" x14ac:dyDescent="0.2">
      <c r="A314" s="20" t="s">
        <v>203</v>
      </c>
      <c r="B314" s="27" t="s">
        <v>145</v>
      </c>
      <c r="C314" s="34">
        <v>65993300</v>
      </c>
      <c r="D314" s="39"/>
    </row>
    <row r="315" spans="1:248" s="3" customFormat="1" ht="63" x14ac:dyDescent="0.2">
      <c r="A315" s="20" t="s">
        <v>204</v>
      </c>
      <c r="B315" s="27" t="s">
        <v>132</v>
      </c>
      <c r="C315" s="34">
        <v>4169700</v>
      </c>
      <c r="D315" s="39"/>
    </row>
    <row r="316" spans="1:248" s="3" customFormat="1" ht="126" x14ac:dyDescent="0.2">
      <c r="A316" s="20" t="s">
        <v>373</v>
      </c>
      <c r="B316" s="27" t="s">
        <v>146</v>
      </c>
      <c r="C316" s="34">
        <v>3640300</v>
      </c>
      <c r="D316" s="39"/>
    </row>
    <row r="317" spans="1:248" s="3" customFormat="1" ht="47.25" x14ac:dyDescent="0.2">
      <c r="A317" s="20" t="s">
        <v>374</v>
      </c>
      <c r="B317" s="27" t="s">
        <v>375</v>
      </c>
      <c r="C317" s="34">
        <v>630855700</v>
      </c>
      <c r="D317" s="39"/>
    </row>
    <row r="318" spans="1:248" s="3" customFormat="1" ht="78.75" x14ac:dyDescent="0.2">
      <c r="A318" s="20" t="s">
        <v>585</v>
      </c>
      <c r="B318" s="27" t="s">
        <v>577</v>
      </c>
      <c r="C318" s="34">
        <v>92858232</v>
      </c>
      <c r="D318" s="39"/>
    </row>
    <row r="319" spans="1:248" s="3" customFormat="1" ht="47.25" x14ac:dyDescent="0.2">
      <c r="A319" s="20" t="s">
        <v>586</v>
      </c>
      <c r="B319" s="27" t="s">
        <v>578</v>
      </c>
      <c r="C319" s="34">
        <v>220000000</v>
      </c>
      <c r="D319" s="39"/>
    </row>
    <row r="320" spans="1:248" s="3" customFormat="1" ht="47.25" x14ac:dyDescent="0.2">
      <c r="A320" s="20" t="s">
        <v>587</v>
      </c>
      <c r="B320" s="27" t="s">
        <v>579</v>
      </c>
      <c r="C320" s="34">
        <v>19440100</v>
      </c>
      <c r="D320" s="39"/>
    </row>
    <row r="321" spans="1:259" s="3" customFormat="1" ht="31.5" x14ac:dyDescent="0.2">
      <c r="A321" s="20" t="s">
        <v>376</v>
      </c>
      <c r="B321" s="27" t="s">
        <v>205</v>
      </c>
      <c r="C321" s="34">
        <v>2500000</v>
      </c>
      <c r="D321" s="39"/>
    </row>
    <row r="322" spans="1:259" s="3" customFormat="1" ht="31.5" x14ac:dyDescent="0.2">
      <c r="A322" s="20" t="s">
        <v>588</v>
      </c>
      <c r="B322" s="27" t="s">
        <v>580</v>
      </c>
      <c r="C322" s="34">
        <v>45000000</v>
      </c>
      <c r="D322" s="39"/>
    </row>
    <row r="323" spans="1:259" s="3" customFormat="1" ht="47.25" x14ac:dyDescent="0.2">
      <c r="A323" s="20" t="s">
        <v>206</v>
      </c>
      <c r="B323" s="27" t="s">
        <v>147</v>
      </c>
      <c r="C323" s="34">
        <v>193100</v>
      </c>
      <c r="D323" s="39"/>
    </row>
    <row r="324" spans="1:259" s="6" customFormat="1" ht="15.75" x14ac:dyDescent="0.2">
      <c r="A324" s="26" t="s">
        <v>207</v>
      </c>
      <c r="B324" s="28" t="s">
        <v>208</v>
      </c>
      <c r="C324" s="29">
        <f>C325</f>
        <v>957826465.52999997</v>
      </c>
      <c r="D324" s="33"/>
    </row>
    <row r="325" spans="1:259" s="6" customFormat="1" ht="31.5" x14ac:dyDescent="0.2">
      <c r="A325" s="19" t="s">
        <v>209</v>
      </c>
      <c r="B325" s="28" t="s">
        <v>210</v>
      </c>
      <c r="C325" s="29">
        <f>C326</f>
        <v>957826465.52999997</v>
      </c>
      <c r="D325" s="33"/>
    </row>
    <row r="326" spans="1:259" s="3" customFormat="1" ht="63" x14ac:dyDescent="0.2">
      <c r="A326" s="20" t="s">
        <v>557</v>
      </c>
      <c r="B326" s="27" t="s">
        <v>211</v>
      </c>
      <c r="C326" s="34">
        <v>957826465.52999997</v>
      </c>
      <c r="D326" s="39"/>
    </row>
    <row r="327" spans="1:259" s="6" customFormat="1" ht="15.75" x14ac:dyDescent="0.2">
      <c r="A327" s="19" t="s">
        <v>69</v>
      </c>
      <c r="B327" s="31" t="s">
        <v>0</v>
      </c>
      <c r="C327" s="29">
        <f>C232+C7</f>
        <v>103569069963.53</v>
      </c>
      <c r="D327" s="33"/>
    </row>
    <row r="328" spans="1:259" ht="14.25" customHeight="1" x14ac:dyDescent="0.2">
      <c r="A328" s="14"/>
      <c r="B328" s="1"/>
    </row>
    <row r="329" spans="1:259" x14ac:dyDescent="0.2">
      <c r="A329" s="15"/>
      <c r="B329" s="1"/>
      <c r="C329" s="11"/>
    </row>
    <row r="330" spans="1:259" s="3" customFormat="1" x14ac:dyDescent="0.2">
      <c r="A330" s="16"/>
      <c r="B330" s="18"/>
      <c r="C330" s="11"/>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c r="EG330" s="2"/>
      <c r="EH330" s="2"/>
      <c r="EI330" s="2"/>
      <c r="EJ330" s="2"/>
      <c r="EK330" s="2"/>
      <c r="EL330" s="2"/>
      <c r="EM330" s="2"/>
      <c r="EN330" s="2"/>
      <c r="EO330" s="2"/>
      <c r="EP330" s="2"/>
      <c r="EQ330" s="2"/>
      <c r="ER330" s="2"/>
      <c r="ES330" s="2"/>
      <c r="ET330" s="2"/>
      <c r="EU330" s="2"/>
      <c r="EV330" s="2"/>
      <c r="EW330" s="2"/>
      <c r="EX330" s="2"/>
      <c r="EY330" s="2"/>
      <c r="EZ330" s="2"/>
      <c r="FA330" s="2"/>
      <c r="FB330" s="2"/>
      <c r="FC330" s="2"/>
      <c r="FD330" s="2"/>
      <c r="FE330" s="2"/>
      <c r="FF330" s="2"/>
      <c r="FG330" s="2"/>
      <c r="FH330" s="2"/>
      <c r="FI330" s="2"/>
      <c r="FJ330" s="2"/>
      <c r="FK330" s="2"/>
      <c r="FL330" s="2"/>
      <c r="FM330" s="2"/>
      <c r="FN330" s="2"/>
      <c r="FO330" s="2"/>
      <c r="FP330" s="2"/>
      <c r="FQ330" s="2"/>
      <c r="FR330" s="2"/>
      <c r="FS330" s="2"/>
      <c r="FT330" s="2"/>
      <c r="FU330" s="2"/>
      <c r="FV330" s="2"/>
      <c r="FW330" s="2"/>
      <c r="FX330" s="2"/>
      <c r="FY330" s="2"/>
      <c r="FZ330" s="2"/>
      <c r="GA330" s="2"/>
      <c r="GB330" s="2"/>
      <c r="GC330" s="2"/>
      <c r="GD330" s="2"/>
      <c r="GE330" s="2"/>
      <c r="GF330" s="2"/>
      <c r="GG330" s="2"/>
      <c r="GH330" s="2"/>
      <c r="GI330" s="2"/>
      <c r="GJ330" s="2"/>
      <c r="GK330" s="2"/>
      <c r="GL330" s="2"/>
      <c r="GM330" s="2"/>
      <c r="GN330" s="2"/>
      <c r="GO330" s="2"/>
      <c r="GP330" s="2"/>
      <c r="GQ330" s="2"/>
      <c r="GR330" s="2"/>
      <c r="GS330" s="2"/>
      <c r="GT330" s="2"/>
      <c r="GU330" s="2"/>
      <c r="GV330" s="2"/>
      <c r="GW330" s="2"/>
      <c r="GX330" s="2"/>
      <c r="GY330" s="2"/>
      <c r="GZ330" s="2"/>
      <c r="HA330" s="2"/>
      <c r="HB330" s="2"/>
      <c r="HC330" s="2"/>
      <c r="HD330" s="2"/>
      <c r="HE330" s="2"/>
      <c r="HF330" s="2"/>
      <c r="HG330" s="2"/>
      <c r="HH330" s="2"/>
      <c r="HI330" s="2"/>
      <c r="HJ330" s="2"/>
      <c r="HK330" s="2"/>
      <c r="HL330" s="2"/>
      <c r="HM330" s="2"/>
      <c r="HN330" s="2"/>
      <c r="HO330" s="2"/>
      <c r="HP330" s="2"/>
      <c r="HQ330" s="2"/>
      <c r="HR330" s="2"/>
      <c r="HS330" s="2"/>
      <c r="HT330" s="2"/>
      <c r="HU330" s="2"/>
      <c r="HV330" s="2"/>
      <c r="HW330" s="2"/>
      <c r="HX330" s="2"/>
      <c r="HY330" s="2"/>
      <c r="HZ330" s="2"/>
      <c r="IA330" s="2"/>
      <c r="IB330" s="2"/>
      <c r="IC330" s="2"/>
      <c r="ID330" s="2"/>
      <c r="IE330" s="2"/>
      <c r="IF330" s="2"/>
      <c r="IG330" s="2"/>
      <c r="IH330" s="2"/>
      <c r="II330" s="2"/>
      <c r="IJ330" s="2"/>
      <c r="IK330" s="2"/>
      <c r="IL330" s="2"/>
      <c r="IM330" s="2"/>
      <c r="IN330" s="2"/>
      <c r="IO330" s="2"/>
      <c r="IP330" s="2"/>
      <c r="IQ330" s="2"/>
      <c r="IR330" s="2"/>
      <c r="IS330" s="2"/>
      <c r="IT330" s="2"/>
      <c r="IU330" s="2"/>
      <c r="IV330" s="2"/>
      <c r="IW330" s="2"/>
      <c r="IX330" s="2"/>
      <c r="IY330" s="2"/>
    </row>
    <row r="331" spans="1:259" s="3" customFormat="1" x14ac:dyDescent="0.2">
      <c r="A331" s="13"/>
      <c r="B331" s="18"/>
      <c r="C331" s="10"/>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c r="EG331" s="2"/>
      <c r="EH331" s="2"/>
      <c r="EI331" s="2"/>
      <c r="EJ331" s="2"/>
      <c r="EK331" s="2"/>
      <c r="EL331" s="2"/>
      <c r="EM331" s="2"/>
      <c r="EN331" s="2"/>
      <c r="EO331" s="2"/>
      <c r="EP331" s="2"/>
      <c r="EQ331" s="2"/>
      <c r="ER331" s="2"/>
      <c r="ES331" s="2"/>
      <c r="ET331" s="2"/>
      <c r="EU331" s="2"/>
      <c r="EV331" s="2"/>
      <c r="EW331" s="2"/>
      <c r="EX331" s="2"/>
      <c r="EY331" s="2"/>
      <c r="EZ331" s="2"/>
      <c r="FA331" s="2"/>
      <c r="FB331" s="2"/>
      <c r="FC331" s="2"/>
      <c r="FD331" s="2"/>
      <c r="FE331" s="2"/>
      <c r="FF331" s="2"/>
      <c r="FG331" s="2"/>
      <c r="FH331" s="2"/>
      <c r="FI331" s="2"/>
      <c r="FJ331" s="2"/>
      <c r="FK331" s="2"/>
      <c r="FL331" s="2"/>
      <c r="FM331" s="2"/>
      <c r="FN331" s="2"/>
      <c r="FO331" s="2"/>
      <c r="FP331" s="2"/>
      <c r="FQ331" s="2"/>
      <c r="FR331" s="2"/>
      <c r="FS331" s="2"/>
      <c r="FT331" s="2"/>
      <c r="FU331" s="2"/>
      <c r="FV331" s="2"/>
      <c r="FW331" s="2"/>
      <c r="FX331" s="2"/>
      <c r="FY331" s="2"/>
      <c r="FZ331" s="2"/>
      <c r="GA331" s="2"/>
      <c r="GB331" s="2"/>
      <c r="GC331" s="2"/>
      <c r="GD331" s="2"/>
      <c r="GE331" s="2"/>
      <c r="GF331" s="2"/>
      <c r="GG331" s="2"/>
      <c r="GH331" s="2"/>
      <c r="GI331" s="2"/>
      <c r="GJ331" s="2"/>
      <c r="GK331" s="2"/>
      <c r="GL331" s="2"/>
      <c r="GM331" s="2"/>
      <c r="GN331" s="2"/>
      <c r="GO331" s="2"/>
      <c r="GP331" s="2"/>
      <c r="GQ331" s="2"/>
      <c r="GR331" s="2"/>
      <c r="GS331" s="2"/>
      <c r="GT331" s="2"/>
      <c r="GU331" s="2"/>
      <c r="GV331" s="2"/>
      <c r="GW331" s="2"/>
      <c r="GX331" s="2"/>
      <c r="GY331" s="2"/>
      <c r="GZ331" s="2"/>
      <c r="HA331" s="2"/>
      <c r="HB331" s="2"/>
      <c r="HC331" s="2"/>
      <c r="HD331" s="2"/>
      <c r="HE331" s="2"/>
      <c r="HF331" s="2"/>
      <c r="HG331" s="2"/>
      <c r="HH331" s="2"/>
      <c r="HI331" s="2"/>
      <c r="HJ331" s="2"/>
      <c r="HK331" s="2"/>
      <c r="HL331" s="2"/>
      <c r="HM331" s="2"/>
      <c r="HN331" s="2"/>
      <c r="HO331" s="2"/>
      <c r="HP331" s="2"/>
      <c r="HQ331" s="2"/>
      <c r="HR331" s="2"/>
      <c r="HS331" s="2"/>
      <c r="HT331" s="2"/>
      <c r="HU331" s="2"/>
      <c r="HV331" s="2"/>
      <c r="HW331" s="2"/>
      <c r="HX331" s="2"/>
      <c r="HY331" s="2"/>
      <c r="HZ331" s="2"/>
      <c r="IA331" s="2"/>
      <c r="IB331" s="2"/>
      <c r="IC331" s="2"/>
      <c r="ID331" s="2"/>
      <c r="IE331" s="2"/>
      <c r="IF331" s="2"/>
      <c r="IG331" s="2"/>
      <c r="IH331" s="2"/>
      <c r="II331" s="2"/>
      <c r="IJ331" s="2"/>
      <c r="IK331" s="2"/>
      <c r="IL331" s="2"/>
      <c r="IM331" s="2"/>
      <c r="IN331" s="2"/>
      <c r="IO331" s="2"/>
      <c r="IP331" s="2"/>
      <c r="IQ331" s="2"/>
      <c r="IR331" s="2"/>
      <c r="IS331" s="2"/>
      <c r="IT331" s="2"/>
      <c r="IU331" s="2"/>
      <c r="IV331" s="2"/>
      <c r="IW331" s="2"/>
      <c r="IX331" s="2"/>
      <c r="IY331" s="2"/>
    </row>
    <row r="332" spans="1:259" s="3" customFormat="1" x14ac:dyDescent="0.2">
      <c r="A332" s="13"/>
      <c r="B332" s="18"/>
      <c r="C332" s="10"/>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c r="EG332" s="2"/>
      <c r="EH332" s="2"/>
      <c r="EI332" s="2"/>
      <c r="EJ332" s="2"/>
      <c r="EK332" s="2"/>
      <c r="EL332" s="2"/>
      <c r="EM332" s="2"/>
      <c r="EN332" s="2"/>
      <c r="EO332" s="2"/>
      <c r="EP332" s="2"/>
      <c r="EQ332" s="2"/>
      <c r="ER332" s="2"/>
      <c r="ES332" s="2"/>
      <c r="ET332" s="2"/>
      <c r="EU332" s="2"/>
      <c r="EV332" s="2"/>
      <c r="EW332" s="2"/>
      <c r="EX332" s="2"/>
      <c r="EY332" s="2"/>
      <c r="EZ332" s="2"/>
      <c r="FA332" s="2"/>
      <c r="FB332" s="2"/>
      <c r="FC332" s="2"/>
      <c r="FD332" s="2"/>
      <c r="FE332" s="2"/>
      <c r="FF332" s="2"/>
      <c r="FG332" s="2"/>
      <c r="FH332" s="2"/>
      <c r="FI332" s="2"/>
      <c r="FJ332" s="2"/>
      <c r="FK332" s="2"/>
      <c r="FL332" s="2"/>
      <c r="FM332" s="2"/>
      <c r="FN332" s="2"/>
      <c r="FO332" s="2"/>
      <c r="FP332" s="2"/>
      <c r="FQ332" s="2"/>
      <c r="FR332" s="2"/>
      <c r="FS332" s="2"/>
      <c r="FT332" s="2"/>
      <c r="FU332" s="2"/>
      <c r="FV332" s="2"/>
      <c r="FW332" s="2"/>
      <c r="FX332" s="2"/>
      <c r="FY332" s="2"/>
      <c r="FZ332" s="2"/>
      <c r="GA332" s="2"/>
      <c r="GB332" s="2"/>
      <c r="GC332" s="2"/>
      <c r="GD332" s="2"/>
      <c r="GE332" s="2"/>
      <c r="GF332" s="2"/>
      <c r="GG332" s="2"/>
      <c r="GH332" s="2"/>
      <c r="GI332" s="2"/>
      <c r="GJ332" s="2"/>
      <c r="GK332" s="2"/>
      <c r="GL332" s="2"/>
      <c r="GM332" s="2"/>
      <c r="GN332" s="2"/>
      <c r="GO332" s="2"/>
      <c r="GP332" s="2"/>
      <c r="GQ332" s="2"/>
      <c r="GR332" s="2"/>
      <c r="GS332" s="2"/>
      <c r="GT332" s="2"/>
      <c r="GU332" s="2"/>
      <c r="GV332" s="2"/>
      <c r="GW332" s="2"/>
      <c r="GX332" s="2"/>
      <c r="GY332" s="2"/>
      <c r="GZ332" s="2"/>
      <c r="HA332" s="2"/>
      <c r="HB332" s="2"/>
      <c r="HC332" s="2"/>
      <c r="HD332" s="2"/>
      <c r="HE332" s="2"/>
      <c r="HF332" s="2"/>
      <c r="HG332" s="2"/>
      <c r="HH332" s="2"/>
      <c r="HI332" s="2"/>
      <c r="HJ332" s="2"/>
      <c r="HK332" s="2"/>
      <c r="HL332" s="2"/>
      <c r="HM332" s="2"/>
      <c r="HN332" s="2"/>
      <c r="HO332" s="2"/>
      <c r="HP332" s="2"/>
      <c r="HQ332" s="2"/>
      <c r="HR332" s="2"/>
      <c r="HS332" s="2"/>
      <c r="HT332" s="2"/>
      <c r="HU332" s="2"/>
      <c r="HV332" s="2"/>
      <c r="HW332" s="2"/>
      <c r="HX332" s="2"/>
      <c r="HY332" s="2"/>
      <c r="HZ332" s="2"/>
      <c r="IA332" s="2"/>
      <c r="IB332" s="2"/>
      <c r="IC332" s="2"/>
      <c r="ID332" s="2"/>
      <c r="IE332" s="2"/>
      <c r="IF332" s="2"/>
      <c r="IG332" s="2"/>
      <c r="IH332" s="2"/>
      <c r="II332" s="2"/>
      <c r="IJ332" s="2"/>
      <c r="IK332" s="2"/>
      <c r="IL332" s="2"/>
      <c r="IM332" s="2"/>
      <c r="IN332" s="2"/>
      <c r="IO332" s="2"/>
      <c r="IP332" s="2"/>
      <c r="IQ332" s="2"/>
      <c r="IR332" s="2"/>
      <c r="IS332" s="2"/>
      <c r="IT332" s="2"/>
      <c r="IU332" s="2"/>
      <c r="IV332" s="2"/>
      <c r="IW332" s="2"/>
      <c r="IX332" s="2"/>
      <c r="IY332" s="2"/>
    </row>
  </sheetData>
  <autoFilter ref="A6:IY327"/>
  <customSheetViews>
    <customSheetView guid="{F30FF4CD-3B8A-458A-91E6-23853EEF618F}" scale="65" showPageBreaks="1" showGridLines="0" fitToPage="1" printArea="1" view="pageBreakPreview" topLeftCell="A4">
      <selection activeCell="C25" sqref="C25:C26"/>
      <rowBreaks count="2" manualBreakCount="2">
        <brk id="36" max="16383" man="1"/>
        <brk id="234" max="16383" man="1"/>
      </rowBreaks>
      <pageMargins left="0.59055118110236227" right="0.39370078740157483" top="0.59055118110236227" bottom="0.59055118110236227" header="0.11811023622047245" footer="0.31496062992125984"/>
      <pageSetup paperSize="9" scale="48" firstPageNumber="76" fitToHeight="16" orientation="portrait" useFirstPageNumber="1" horizontalDpi="300" verticalDpi="300" r:id="rId1"/>
      <headerFooter differentFirst="1">
        <oddHeader>&amp;C&amp;12&amp;P</oddHeader>
        <firstHeader>&amp;C&amp;12&amp;P</firstHeader>
      </headerFooter>
    </customSheetView>
    <customSheetView guid="{FA37EC6F-71B2-4E7D-BFD6-1A8DCB301373}" scale="98" showPageBreaks="1" showGridLines="0" fitToPage="1" printArea="1" showAutoFilter="1" topLeftCell="A4">
      <pane xSplit="2" ySplit="5" topLeftCell="C190" activePane="bottomRight" state="frozen"/>
      <selection pane="bottomRight" activeCell="C115" sqref="C115:C121"/>
      <rowBreaks count="2" manualBreakCount="2">
        <brk id="36" max="16383" man="1"/>
        <brk id="239" max="16383" man="1"/>
      </rowBreaks>
      <pageMargins left="0.39370078740157483" right="0.19685039370078741" top="0.39370078740157483" bottom="0.39370078740157483" header="0.11811023622047245" footer="0.31496062992125984"/>
      <pageSetup paperSize="9" scale="58" firstPageNumber="76" fitToHeight="12" orientation="portrait" useFirstPageNumber="1" horizontalDpi="300" verticalDpi="300" r:id="rId2"/>
      <headerFooter>
        <oddHeader>&amp;R&amp;12&amp;D</oddHeader>
        <oddFooter>&amp;L&amp;12&amp;Z&amp;F</oddFooter>
        <firstHeader>&amp;C&amp;12&amp;P</firstHeader>
      </headerFooter>
      <autoFilter ref="A6:IU329"/>
    </customSheetView>
    <customSheetView guid="{49219DB8-EB06-4505-8B6A-F413C56D00AD}" scale="79" showPageBreaks="1" showGridLines="0" topLeftCell="A12">
      <pane xSplit="2" topLeftCell="C1" activePane="topRight" state="frozen"/>
      <selection pane="topRight" activeCell="D21" sqref="D21"/>
      <pageMargins left="0.98425196850393704" right="0" top="0.39370078740157483" bottom="0.59055118110236227" header="0" footer="0"/>
      <pageSetup paperSize="9" fitToWidth="0" fitToHeight="6" orientation="portrait" r:id="rId3"/>
      <headerFooter>
        <oddFooter>&amp;L&amp;Z&amp;F</oddFooter>
      </headerFooter>
    </customSheetView>
    <customSheetView guid="{48C53D35-BE1D-4009-89B1-1E0D36F3BF9E}" scale="70" showGridLines="0" fitToPage="1" printArea="1" showAutoFilter="1" view="pageBreakPreview" topLeftCell="A5">
      <pane xSplit="1" ySplit="2" topLeftCell="B174" activePane="bottomRight" state="frozen"/>
      <selection pane="bottomRight" activeCell="A176" sqref="A176"/>
      <rowBreaks count="6" manualBreakCount="6">
        <brk id="57" max="3" man="1"/>
        <brk id="84" max="3" man="1"/>
        <brk id="109" max="7" man="1"/>
        <brk id="137" max="7" man="1"/>
        <brk id="161" max="7" man="1"/>
        <brk id="175" max="6" man="1"/>
      </rowBreaks>
      <pageMargins left="0.59055118110236227" right="0.19685039370078741" top="0.39370078740157483" bottom="0.59055118110236227" header="0" footer="0"/>
      <pageSetup paperSize="9" scale="50" fitToHeight="4" orientation="portrait" horizontalDpi="300" verticalDpi="300" r:id="rId4"/>
      <autoFilter ref="A6:B189"/>
    </customSheetView>
    <customSheetView guid="{333E508B-B3B9-4F02-B0F8-E93D539EAD54}" showGridLines="0" printArea="1" view="pageBreakPreview" topLeftCell="A5">
      <pane xSplit="2" ySplit="5" topLeftCell="C10" activePane="bottomRight" state="frozen"/>
      <selection pane="bottomRight" activeCell="D12" sqref="D12"/>
      <rowBreaks count="4" manualBreakCount="4">
        <brk id="54" max="5" man="1"/>
        <brk id="82" max="5" man="1"/>
        <brk id="111" max="5" man="1"/>
        <brk id="149" max="5" man="1"/>
      </rowBreaks>
      <pageMargins left="0.59055118110236227" right="0.19685039370078741" top="0.39370078740157483" bottom="0.59055118110236227" header="0" footer="0"/>
      <pageSetup paperSize="9" scale="66" fitToWidth="0" fitToHeight="6" orientation="landscape" r:id="rId5"/>
      <headerFooter>
        <oddFooter>&amp;L&amp;Z&amp;F  &amp;T&amp;D</oddFooter>
      </headerFooter>
    </customSheetView>
    <customSheetView guid="{86849D50-2E85-438F-84F7-EA62A1B29E15}" scale="90" showPageBreaks="1" showGridLines="0">
      <pane ySplit="10" topLeftCell="A137" activePane="bottomLeft" state="frozen"/>
      <selection pane="bottomLeft" activeCell="A15" sqref="A15"/>
      <pageMargins left="0.98425196850393704" right="0" top="0.39370078740157483" bottom="0.59055118110236227" header="0" footer="0"/>
      <pageSetup paperSize="9" scale="70" fitToWidth="0" fitToHeight="0" orientation="portrait" r:id="rId6"/>
      <headerFooter>
        <oddFooter>&amp;L&amp;Z&amp;F</oddFooter>
      </headerFooter>
    </customSheetView>
    <customSheetView guid="{9A2F5CA3-0B2C-49B8-A8C5-3F74B85B5F25}" scale="86" showPageBreaks="1" showGridLines="0" printArea="1" showAutoFilter="1" topLeftCell="A132">
      <selection activeCell="D133" sqref="D133"/>
      <pageMargins left="0.59055118110236227" right="0.39370078740157483" top="0.39370078740157483" bottom="0.39370078740157483" header="0" footer="0.31496062992125984"/>
      <pageSetup paperSize="9" scale="85" firstPageNumber="37" fitToWidth="0" fitToHeight="6" orientation="portrait" useFirstPageNumber="1" horizontalDpi="300" verticalDpi="300" r:id="rId7"/>
      <headerFooter>
        <oddFooter>&amp;C&amp;P</oddFooter>
      </headerFooter>
      <autoFilter ref="B1:D1"/>
    </customSheetView>
    <customSheetView guid="{5A3CCC71-FEF3-43BF-AA15-E600F78C3479}" scale="86" showGridLines="0" showAutoFilter="1" hiddenRows="1" topLeftCell="A14">
      <pane xSplit="2" ySplit="4" topLeftCell="F194" activePane="bottomRight" state="frozen"/>
      <selection pane="bottomRight" activeCell="K202" sqref="K202"/>
      <pageMargins left="0.98425196850393704" right="0" top="0.39370078740157483" bottom="0.59055118110236227" header="0" footer="0"/>
      <pageSetup paperSize="9" scale="73" fitToWidth="0" fitToHeight="6" orientation="portrait" r:id="rId8"/>
      <headerFooter>
        <oddFooter>&amp;L&amp;Z&amp;F</oddFooter>
      </headerFooter>
      <autoFilter ref="B1:F1"/>
    </customSheetView>
    <customSheetView guid="{7BFE7861-72DE-4344-A00E-C5718E0113EB}" scale="86" showPageBreaks="1" showGridLines="0" topLeftCell="A15">
      <pane xSplit="2" ySplit="5" topLeftCell="C47" activePane="bottomRight" state="frozen"/>
      <selection pane="bottomRight" activeCell="A64" sqref="A64:G64"/>
      <pageMargins left="0.98425196850393704" right="0" top="0.39370078740157483" bottom="0.59055118110236227" header="0" footer="0"/>
      <pageSetup paperSize="9" scale="60" fitToWidth="0" fitToHeight="6" orientation="portrait" r:id="rId9"/>
      <headerFooter>
        <oddFooter>&amp;L&amp;Z&amp;F</oddFooter>
      </headerFooter>
    </customSheetView>
    <customSheetView guid="{14BDC7E5-2D9F-4134-ADBB-FC21B817255A}" scale="86" showPageBreaks="1" showGridLines="0">
      <pane ySplit="4" topLeftCell="A56" activePane="bottomLeft" state="frozen"/>
      <selection pane="bottomLeft" activeCell="E60" sqref="E60"/>
      <pageMargins left="0.98425196850393704" right="0" top="0.39370078740157483" bottom="0.59055118110236227" header="0" footer="0"/>
      <pageSetup paperSize="9" scale="73" fitToWidth="0" fitToHeight="6" orientation="portrait" r:id="rId10"/>
      <headerFooter>
        <oddFooter>&amp;L&amp;Z&amp;F</oddFooter>
      </headerFooter>
    </customSheetView>
    <customSheetView guid="{73510616-A23E-4365-8BA3-A00BB0976B6C}" scale="90" showGridLines="0" showAutoFilter="1" topLeftCell="A60">
      <selection activeCell="B65" sqref="B65"/>
      <pageMargins left="0.21" right="0.39370078740157483" top="0.39370078740157483" bottom="0.39370078740157483" header="0.11811023622047245" footer="0"/>
      <pageSetup paperSize="9" scale="50" firstPageNumber="22" fitToHeight="6" orientation="landscape" useFirstPageNumber="1" r:id="rId11"/>
      <headerFooter>
        <oddHeader>&amp;C&amp;12&amp;P</oddHeader>
      </headerFooter>
      <autoFilter ref="A6:D298"/>
    </customSheetView>
    <customSheetView guid="{8AA0BAE9-D844-40D6-AD58-8F445759CC6D}" showGridLines="0" fitToPage="1" printArea="1" showAutoFilter="1" view="pageBreakPreview">
      <pane xSplit="2" ySplit="8" topLeftCell="C118" activePane="bottomRight" state="frozen"/>
      <selection pane="bottomRight" activeCell="A120" sqref="A120"/>
      <rowBreaks count="6" manualBreakCount="6">
        <brk id="58" max="16383" man="1"/>
        <brk id="81" max="16383" man="1"/>
        <brk id="101" max="16383" man="1"/>
        <brk id="138" max="8" man="1"/>
        <brk id="190" max="6" man="1"/>
        <brk id="204" max="6" man="1"/>
      </rowBreaks>
      <pageMargins left="0.59055118110236227" right="0.19685039370078741" top="0.39370078740157483" bottom="0.59055118110236227" header="0" footer="0"/>
      <pageSetup paperSize="9" scale="74" fitToHeight="14" orientation="landscape" horizontalDpi="300" verticalDpi="300" r:id="rId12"/>
      <headerFooter>
        <oddFooter>&amp;L&amp;Z&amp;F  &amp;T&amp;D</oddFooter>
      </headerFooter>
      <autoFilter ref="A6:B298"/>
    </customSheetView>
    <customSheetView guid="{2DA92356-DBA9-439D-BFE7-F910EF23876A}" scale="98" showPageBreaks="1" showGridLines="0">
      <pane ySplit="7" topLeftCell="A8" activePane="bottomLeft" state="frozen"/>
      <selection pane="bottomLeft" activeCell="D327" sqref="D327"/>
      <rowBreaks count="2" manualBreakCount="2">
        <brk id="32" max="16383" man="1"/>
        <brk id="176" max="16383" man="1"/>
      </rowBreaks>
      <pageMargins left="0.39370078740157483" right="0.39370078740157483" top="0.39370078740157483" bottom="0.39370078740157483" header="0.11811023622047245" footer="0.31496062992125984"/>
      <pageSetup paperSize="9" scale="40" firstPageNumber="76" fitToHeight="0" orientation="landscape" useFirstPageNumber="1" horizontalDpi="300" verticalDpi="300" r:id="rId13"/>
      <headerFooter differentFirst="1">
        <oddHeader>&amp;C&amp;12&amp;P</oddHeader>
        <firstHeader>&amp;C&amp;12&amp;P</firstHeader>
      </headerFooter>
    </customSheetView>
    <customSheetView guid="{29FCDD0E-4698-49F4-AF77-B78EB9B3A70D}" scale="67" showPageBreaks="1" showGridLines="0" fitToPage="1" printArea="1" hiddenColumns="1" topLeftCell="B1">
      <selection activeCell="D5" sqref="D5:D6"/>
      <rowBreaks count="2" manualBreakCount="2">
        <brk id="36" max="16383" man="1"/>
        <brk id="234" max="16383" man="1"/>
      </rowBreaks>
      <pageMargins left="0.59055118110236227" right="0.39370078740157483" top="0.59055118110236227" bottom="0.59055118110236227" header="0.11811023622047245" footer="0.31496062992125984"/>
      <pageSetup paperSize="9" scale="58" firstPageNumber="76" fitToHeight="16" orientation="portrait" useFirstPageNumber="1" horizontalDpi="300" verticalDpi="300" r:id="rId14"/>
      <headerFooter differentFirst="1">
        <oddHeader>&amp;C&amp;12&amp;P</oddHeader>
        <firstHeader>&amp;C&amp;12&amp;P</firstHeader>
      </headerFooter>
    </customSheetView>
  </customSheetViews>
  <mergeCells count="5">
    <mergeCell ref="B1:C1"/>
    <mergeCell ref="A2:C2"/>
    <mergeCell ref="C5:C6"/>
    <mergeCell ref="B5:B6"/>
    <mergeCell ref="A5:A6"/>
  </mergeCells>
  <pageMargins left="0.59055118110236227" right="0.39370078740157483" top="0.59055118110236227" bottom="0.59055118110236227" header="0.11811023622047245" footer="0.31496062992125984"/>
  <pageSetup paperSize="9" scale="49" fitToHeight="16" orientation="portrait" useFirstPageNumber="1" horizontalDpi="300" verticalDpi="300" r:id="rId15"/>
  <headerFooter differentFirst="1">
    <oddHeader>&amp;C&amp;12&amp;P</oddHeader>
    <firstHeader>&amp;C&amp;12&amp;P</firstHeader>
  </headerFooter>
  <rowBreaks count="2" manualBreakCount="2">
    <brk id="36" max="16383" man="1"/>
    <brk id="2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Table1</vt:lpstr>
      <vt:lpstr>Table1!Заголовки_для_печати</vt:lpstr>
      <vt:lpstr>Table1!Область_печати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Любовь Витальевна Глаголева</dc:creator>
  <cp:lastModifiedBy>Ищенко Р.С.</cp:lastModifiedBy>
  <cp:lastPrinted>2021-11-01T07:03:46Z</cp:lastPrinted>
  <dcterms:created xsi:type="dcterms:W3CDTF">2006-09-16T00:00:00Z</dcterms:created>
  <dcterms:modified xsi:type="dcterms:W3CDTF">2021-11-01T07:03:47Z</dcterms:modified>
</cp:coreProperties>
</file>