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2_Управление БРиБП\21_ОТКРЫТЫЙ БЮДЖЕТ\2022 год\5.8 сведения о госуслугах\"/>
    </mc:Choice>
  </mc:AlternateContent>
  <bookViews>
    <workbookView xWindow="0" yWindow="0" windowWidth="28800" windowHeight="11535"/>
  </bookViews>
  <sheets>
    <sheet name="Госзадания" sheetId="1" r:id="rId1"/>
  </sheets>
  <definedNames>
    <definedName name="_xlnm._FilterDatabase" localSheetId="0" hidden="1">Госзадания!$D$4:$I$911</definedName>
  </definedNames>
  <calcPr calcId="152511"/>
</workbook>
</file>

<file path=xl/calcChain.xml><?xml version="1.0" encoding="utf-8"?>
<calcChain xmlns="http://schemas.openxmlformats.org/spreadsheetml/2006/main">
  <c r="E912" i="1" l="1"/>
  <c r="I906" i="1" l="1"/>
  <c r="H906" i="1"/>
  <c r="G906" i="1"/>
  <c r="F906" i="1"/>
  <c r="E906" i="1"/>
  <c r="I586" i="1" l="1"/>
  <c r="I912" i="1" s="1"/>
  <c r="H586" i="1"/>
  <c r="H912" i="1" s="1"/>
  <c r="G586" i="1"/>
  <c r="G912" i="1" s="1"/>
  <c r="F586" i="1"/>
  <c r="F912" i="1" s="1"/>
  <c r="E586" i="1"/>
  <c r="H143" i="1" l="1"/>
  <c r="I143" i="1" s="1"/>
  <c r="H141" i="1"/>
  <c r="I141" i="1" s="1"/>
  <c r="H139" i="1"/>
  <c r="I139" i="1" s="1"/>
  <c r="H137" i="1"/>
  <c r="I137" i="1" s="1"/>
  <c r="H135" i="1"/>
  <c r="I135" i="1" s="1"/>
  <c r="H133" i="1"/>
  <c r="I133" i="1" s="1"/>
  <c r="H131" i="1"/>
  <c r="I131" i="1" s="1"/>
  <c r="H129" i="1"/>
  <c r="I129" i="1" s="1"/>
  <c r="H127" i="1"/>
  <c r="I127" i="1" s="1"/>
  <c r="H125" i="1"/>
  <c r="I125" i="1" s="1"/>
  <c r="H123" i="1"/>
  <c r="I123" i="1" s="1"/>
  <c r="H121" i="1"/>
  <c r="I121" i="1" s="1"/>
  <c r="H117" i="1"/>
  <c r="I117" i="1" s="1"/>
  <c r="H115" i="1"/>
  <c r="I115" i="1" s="1"/>
  <c r="H113" i="1"/>
  <c r="I113" i="1" s="1"/>
  <c r="H111" i="1"/>
  <c r="I111" i="1" s="1"/>
  <c r="H109" i="1"/>
  <c r="I109" i="1" s="1"/>
  <c r="H107" i="1"/>
  <c r="I107" i="1" s="1"/>
  <c r="G105" i="1"/>
  <c r="H105" i="1" s="1"/>
  <c r="I105" i="1" s="1"/>
  <c r="G103" i="1"/>
  <c r="H103" i="1" s="1"/>
  <c r="I103" i="1" s="1"/>
  <c r="G101" i="1"/>
  <c r="H101" i="1" s="1"/>
  <c r="I101" i="1" s="1"/>
  <c r="G99" i="1"/>
  <c r="H99" i="1" s="1"/>
  <c r="I99" i="1" s="1"/>
  <c r="E99" i="1"/>
  <c r="G97" i="1"/>
  <c r="H97" i="1" s="1"/>
  <c r="I97" i="1" s="1"/>
  <c r="G95" i="1"/>
  <c r="H95" i="1" s="1"/>
  <c r="I95" i="1" s="1"/>
  <c r="G93" i="1"/>
  <c r="H93" i="1" s="1"/>
  <c r="I93" i="1" s="1"/>
  <c r="G91" i="1"/>
  <c r="H91" i="1" s="1"/>
  <c r="I91" i="1" s="1"/>
  <c r="H89" i="1"/>
  <c r="I89" i="1" s="1"/>
  <c r="H85" i="1"/>
  <c r="I85" i="1" s="1"/>
  <c r="H83" i="1"/>
  <c r="I83" i="1" s="1"/>
  <c r="G81" i="1"/>
  <c r="H81" i="1" s="1"/>
  <c r="I81" i="1" s="1"/>
  <c r="G79" i="1"/>
  <c r="H79" i="1" s="1"/>
  <c r="I79" i="1" s="1"/>
  <c r="G77" i="1"/>
  <c r="H77" i="1" s="1"/>
  <c r="I77" i="1" s="1"/>
  <c r="G75" i="1"/>
  <c r="H75" i="1" s="1"/>
  <c r="I75" i="1" s="1"/>
  <c r="G73" i="1"/>
  <c r="H73" i="1" s="1"/>
  <c r="I73" i="1" s="1"/>
  <c r="G71" i="1"/>
  <c r="H71" i="1" s="1"/>
  <c r="I71" i="1" s="1"/>
  <c r="G69" i="1"/>
  <c r="H69" i="1" s="1"/>
  <c r="I69" i="1" s="1"/>
  <c r="G67" i="1"/>
  <c r="H67" i="1" s="1"/>
  <c r="I67" i="1" s="1"/>
  <c r="G65" i="1"/>
  <c r="H65" i="1" s="1"/>
  <c r="I65" i="1" s="1"/>
  <c r="G63" i="1"/>
  <c r="H63" i="1" s="1"/>
  <c r="I63" i="1" s="1"/>
  <c r="G59" i="1"/>
  <c r="H59" i="1" s="1"/>
  <c r="I59" i="1" s="1"/>
  <c r="G57" i="1"/>
  <c r="H57" i="1" s="1"/>
  <c r="I57" i="1" s="1"/>
  <c r="I56" i="1"/>
  <c r="H56" i="1"/>
  <c r="G56" i="1"/>
  <c r="F56" i="1"/>
  <c r="E56" i="1"/>
  <c r="H55" i="1"/>
  <c r="I55" i="1" s="1"/>
  <c r="H53" i="1"/>
  <c r="I53" i="1" s="1"/>
  <c r="H51" i="1"/>
  <c r="I51" i="1" s="1"/>
  <c r="H49" i="1"/>
  <c r="I49" i="1" s="1"/>
  <c r="H47" i="1"/>
  <c r="I47" i="1" s="1"/>
  <c r="H45" i="1"/>
  <c r="I45" i="1" s="1"/>
  <c r="H43" i="1"/>
  <c r="I43" i="1" s="1"/>
  <c r="H41" i="1"/>
  <c r="I41" i="1" s="1"/>
  <c r="G39" i="1"/>
  <c r="H39" i="1" s="1"/>
  <c r="I39" i="1" s="1"/>
  <c r="I38" i="1"/>
  <c r="H38" i="1"/>
  <c r="G38" i="1"/>
  <c r="F38" i="1"/>
  <c r="E38" i="1"/>
  <c r="G37" i="1"/>
  <c r="H37" i="1" s="1"/>
  <c r="I37" i="1" s="1"/>
  <c r="G33" i="1"/>
  <c r="H33" i="1" s="1"/>
  <c r="I33" i="1" s="1"/>
  <c r="G31" i="1"/>
  <c r="H31" i="1" s="1"/>
  <c r="I31" i="1" s="1"/>
  <c r="I30" i="1"/>
  <c r="H30" i="1"/>
  <c r="G30" i="1"/>
  <c r="F30" i="1"/>
  <c r="E30" i="1"/>
  <c r="G27" i="1"/>
  <c r="H27" i="1" s="1"/>
  <c r="I27" i="1" s="1"/>
  <c r="I26" i="1"/>
  <c r="H26" i="1"/>
  <c r="G26" i="1"/>
  <c r="F26" i="1"/>
  <c r="E26" i="1"/>
  <c r="G25" i="1"/>
  <c r="H25" i="1" s="1"/>
  <c r="I25" i="1" s="1"/>
  <c r="G23" i="1"/>
  <c r="H23" i="1" s="1"/>
  <c r="I23" i="1" s="1"/>
  <c r="I22" i="1"/>
  <c r="H22" i="1"/>
  <c r="G22" i="1"/>
  <c r="F22" i="1"/>
  <c r="E22" i="1"/>
  <c r="G21" i="1"/>
  <c r="H21" i="1" s="1"/>
  <c r="I21" i="1" s="1"/>
  <c r="G17" i="1"/>
  <c r="H17" i="1" s="1"/>
  <c r="I17" i="1" s="1"/>
  <c r="G15" i="1"/>
  <c r="H15" i="1" s="1"/>
  <c r="I15" i="1" s="1"/>
  <c r="G11" i="1"/>
  <c r="H11" i="1" s="1"/>
  <c r="I11" i="1" s="1"/>
  <c r="G9" i="1"/>
  <c r="H9" i="1" s="1"/>
  <c r="I9" i="1" s="1"/>
  <c r="H7" i="1"/>
</calcChain>
</file>

<file path=xl/sharedStrings.xml><?xml version="1.0" encoding="utf-8"?>
<sst xmlns="http://schemas.openxmlformats.org/spreadsheetml/2006/main" count="3431" uniqueCount="1091">
  <si>
    <t>Наименование государственной услуги (работы)</t>
  </si>
  <si>
    <t>№ п/п</t>
  </si>
  <si>
    <t>Единица измерения</t>
  </si>
  <si>
    <t>Показатель, характеризующий объем государственной услуги (работы)</t>
  </si>
  <si>
    <t>План на 2022 год</t>
  </si>
  <si>
    <t>Итого объем финансового обеспечения оказания государственных услуг (работ) по министерству (ведомству)</t>
  </si>
  <si>
    <t>Сведения о планируемых объемах оказания государственных услуг (работ) государственными  учреждениями Мурманской области, а также о планируемых объемах их финансового обеспечения</t>
  </si>
  <si>
    <t>Объем средств на финансовое обеспечение оказания соответствующей государственной услуги (выполнения работы)</t>
  </si>
  <si>
    <t>тыс. руб.</t>
  </si>
  <si>
    <t>План на 2023 год</t>
  </si>
  <si>
    <t>Приложение</t>
  </si>
  <si>
    <t>Факт за 2020 год</t>
  </si>
  <si>
    <t>Оценка за 2021 год</t>
  </si>
  <si>
    <t>План на 2024 год</t>
  </si>
  <si>
    <t>…</t>
  </si>
  <si>
    <t>Численность граждан, получивших социальные услуги</t>
  </si>
  <si>
    <t>(среднегодовое) чел.</t>
  </si>
  <si>
    <t>х</t>
  </si>
  <si>
    <t>Предоставление социально-трудовых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</si>
  <si>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социально-трудовых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(бесплатно)</t>
  </si>
  <si>
    <t>Предоставление социально-психологических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</si>
  <si>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социально-психологических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(бесплатно)</t>
  </si>
  <si>
    <t>Предоставление социально-педагогических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</si>
  <si>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социально-педагогических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(бесплатно)</t>
  </si>
  <si>
    <t>Предоставление социально-медицинских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</si>
  <si>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социально-медицинских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(бесплатно)</t>
  </si>
  <si>
    <t>Предоставление социально-правовых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</si>
  <si>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социально-правовых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(бесплатно)</t>
  </si>
  <si>
    <t>Предоставление социально-бытовых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</si>
  <si>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социально-бытовых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(бесплатно)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</si>
  <si>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гражданину полностью  утратившему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 (платно)</t>
  </si>
  <si>
    <t>Предоставление социально-бытовых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</si>
  <si>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социально-психологических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</si>
  <si>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социально-педагогических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</si>
  <si>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социально-трудовых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</si>
  <si>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социально-правовых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</si>
  <si>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социально-медицинских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</si>
  <si>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социально-трудовых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</si>
  <si>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социально-психологических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</si>
  <si>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социально-правовых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</si>
  <si>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социально-педагогических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</t>
  </si>
  <si>
    <t>Предоставление социально-бытовых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</si>
  <si>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социально-медицинских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</si>
  <si>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гражданину при наличии в семье инвалида или инвалидов, в том числе ребенка-инвалида или детей-инвалидов, нуждающихся в постоянном постороннем уходе (бесплатно)</t>
  </si>
  <si>
    <t>Предоставление социально-бытовых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</si>
  <si>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социально-бытовых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</si>
  <si>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социально-медицинских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</si>
  <si>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социально-медицинских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</si>
  <si>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социально-психологических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</si>
  <si>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социально-психологических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</si>
  <si>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социально-педагогических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</si>
  <si>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социально-педагогических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</si>
  <si>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социально-правовых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</si>
  <si>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социально-правовых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</si>
  <si>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</si>
  <si>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</si>
  <si>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срочных социальных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</si>
  <si>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социально-бытовых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</si>
  <si>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социально-бытовых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</si>
  <si>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социально-медицинских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</si>
  <si>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социально-медицинских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</si>
  <si>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социально-психологических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</si>
  <si>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социально-психологических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</si>
  <si>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социально-педагогических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</si>
  <si>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социально-педагогических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</si>
  <si>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социально-правовых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</si>
  <si>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социально-правовых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</si>
  <si>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</si>
  <si>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</si>
  <si>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социально-бытовых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</si>
  <si>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социально-бытовых услуг гражданину при наличии в семье инвалида или инвалидов, в том числе ребенка-инвалида или детей инвалидов, нуждающихся в постоянном постороннем уходе, в форме социального обслуживания на дому (платно)</t>
  </si>
  <si>
    <t>Предоставление социально-медицинских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</si>
  <si>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социально-медицинских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(платно)</t>
  </si>
  <si>
    <t>Предоставление социально-психологических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</si>
  <si>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социально-психологических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(платно)</t>
  </si>
  <si>
    <t>Предоставление социально-педагогических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</si>
  <si>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социально-трудовых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</si>
  <si>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социально-правовых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</si>
  <si>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социально-правовых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</si>
  <si>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</si>
  <si>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срочных социальных услуг гражданину при отсутствии работы и средств к существованию в форме социального обслуживания на дому (бесплатно)</t>
  </si>
  <si>
    <t>Предоставление срочных социальных услуг гражданину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родителей, в форме социального обслуживания на дому (бесплатно)</t>
  </si>
  <si>
    <t>Численность граждан, зарегистрированных в целях поиска подходящей работы</t>
  </si>
  <si>
    <t>человек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</si>
  <si>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</si>
  <si>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Численность граждан, получивших государственную услугу по профориентации</t>
  </si>
  <si>
    <t>Психологическая поддержка безработных граждан</t>
  </si>
  <si>
    <t>1) Численность граждан, получивших государственную услугу по психологической поддержке,
2) Численность безработных граждан, которым выдано заключение о предоставлении государственной услуги</t>
  </si>
  <si>
    <t xml:space="preserve">1)Численность граждан, получивших государственную услугу по профессиональному обучению и дополнительному профессиональному образованию;
2) Численность граждан, приступивших к профессиональному обучению и дополнительному профессиональному образованию </t>
  </si>
  <si>
    <t>Организация проведения оплачиванмых общественных работ</t>
  </si>
  <si>
    <t xml:space="preserve">1) Численность граждан, получивших государственную услугу (направленных на общественные работы),
2) Численность граждан, приступивших к оплачиваемым общественным работам </t>
  </si>
  <si>
    <t>Организация временного трудоустройства</t>
  </si>
  <si>
    <t>1) Численность граждан, получивших государственную услугу по временному трудоустройству,
2) Численность граждан, приступивших к временнным работам</t>
  </si>
  <si>
    <t>Численность граждан, получивших государственную услугу по самозанятости</t>
  </si>
  <si>
    <t>Социальная адаптация безработных граждан на рынке труда</t>
  </si>
  <si>
    <t>Численность граждан, получивших государственную услугу по социальной адаптации</t>
  </si>
  <si>
    <t xml:space="preserve">Содействие безработным гражданам в переезде в другую местность для временного трудоустройства по имеющейся у них профессии (специальности) </t>
  </si>
  <si>
    <t>Численность граждан, получивших государственную услугу по содействию безработным гражданам в переезде</t>
  </si>
  <si>
    <t>Содействие безработным гражданам и членам их семей в переселении в другую местность на новое место жительства для трудоустройства по имеющейся у них профессии (специальности)</t>
  </si>
  <si>
    <t>Численность граждан, получивших государственную услугу по содействию безработным гражданам и членам их семей в переселении</t>
  </si>
  <si>
    <t>Организация осуществления социальных выплат гражданам, признанным в установленном порядке безработными</t>
  </si>
  <si>
    <t>Численность безработных граждан, которым назначены социальные выплаты</t>
  </si>
  <si>
    <t>Оказание содействия в трудоустройстве инвалидов на оборудованные (оснащенные) рабочие места</t>
  </si>
  <si>
    <t>Численность граждан, трудоустроенных на оборудованные (оснащенные) рабочие места</t>
  </si>
  <si>
    <t>Организация сопровождения при содействии занятости инвалидов</t>
  </si>
  <si>
    <t xml:space="preserve">Численность инвалидов, обратившихся за государственной услугой по организации сопровождения при содействии занятости населения </t>
  </si>
  <si>
    <t>Информирование о положении на рынке труда в субъекте Российской Федерации (очно)</t>
  </si>
  <si>
    <t xml:space="preserve">1) Численность граждан, обратившихся за услугой;
2) Численность работодателей, обратившихся за услугой </t>
  </si>
  <si>
    <t xml:space="preserve">Информирование о положении на рынке труда в субъекте Российской Федерации (в электронной форме)
</t>
  </si>
  <si>
    <t>Организация ярмарок вакансий и учебных рабочих мест</t>
  </si>
  <si>
    <t>Количество проведенных ярмарок вакансий и учебных рабочих мест</t>
  </si>
  <si>
    <t>единиц</t>
  </si>
  <si>
    <t>Регистрация граждан в целях содействия в поиске подходящей работы, а также регистрация безработных граждан</t>
  </si>
  <si>
    <t>1) Численность граждан, зарегистрированных в качестве безработных;
2) Численность граждан, зарегистрированных в целях содействия в поиске подходящей работы, обратившихся за услугой</t>
  </si>
  <si>
    <t>Численнность граждан, прошедших профилирование</t>
  </si>
  <si>
    <t>Содействие работодателям в привлечении трудовых ресурсов субъектов Российской Федерации</t>
  </si>
  <si>
    <t>Численность работодателей, получивших услугу</t>
  </si>
  <si>
    <t xml:space="preserve">Министерство труда и социального развития Мурманской области </t>
  </si>
  <si>
    <r>
      <t xml:space="preserve"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гражданину </t>
    </r>
    <r>
      <rPr>
        <b/>
        <sz val="10"/>
        <color indexed="8"/>
        <rFont val="Times New Roman"/>
        <family val="1"/>
        <charset val="204"/>
      </rPr>
      <t>частично</t>
    </r>
    <r>
      <rPr>
        <sz val="10"/>
        <color indexed="8"/>
        <rFont val="Times New Roman"/>
        <family val="1"/>
        <charset val="204"/>
      </rPr>
      <t xml:space="preserve"> утратившиму способность либо возможность осуществлять самообслуживание (платно)</t>
    </r>
  </si>
  <si>
    <r>
      <t xml:space="preserve"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гражданину </t>
    </r>
    <r>
      <rPr>
        <b/>
        <sz val="10"/>
        <color indexed="8"/>
        <rFont val="Times New Roman"/>
        <family val="1"/>
        <charset val="204"/>
      </rPr>
      <t>полностью</t>
    </r>
    <r>
      <rPr>
        <sz val="10"/>
        <color indexed="8"/>
        <rFont val="Times New Roman"/>
        <family val="1"/>
        <charset val="204"/>
      </rPr>
      <t xml:space="preserve"> утратившему способность либо возможность осуществлять самообслуживание (платно)</t>
    </r>
  </si>
  <si>
    <r>
      <t xml:space="preserve"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гражданину </t>
    </r>
    <r>
      <rPr>
        <b/>
        <sz val="10"/>
        <color indexed="8"/>
        <rFont val="Times New Roman"/>
        <family val="1"/>
        <charset val="204"/>
      </rPr>
      <t>частично</t>
    </r>
    <r>
      <rPr>
        <sz val="10"/>
        <color indexed="8"/>
        <rFont val="Times New Roman"/>
        <family val="1"/>
        <charset val="204"/>
      </rPr>
      <t xml:space="preserve"> утратившиму способность либо возможность осуществлять самообслуживание (бесплатно)</t>
    </r>
  </si>
  <si>
    <r>
      <t xml:space="preserve"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гражданину </t>
    </r>
    <r>
      <rPr>
        <b/>
        <sz val="10"/>
        <color indexed="8"/>
        <rFont val="Times New Roman"/>
        <family val="1"/>
        <charset val="204"/>
      </rPr>
      <t xml:space="preserve">полностью </t>
    </r>
    <r>
      <rPr>
        <sz val="10"/>
        <color indexed="8"/>
        <rFont val="Times New Roman"/>
        <family val="1"/>
        <charset val="204"/>
      </rPr>
      <t>утратившему способность либо возможность осуществлять самообслуживание (бесплатно)</t>
    </r>
  </si>
  <si>
    <r>
      <t xml:space="preserve"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</t>
    </r>
    <r>
      <rPr>
        <b/>
        <sz val="10"/>
        <color indexed="8"/>
        <rFont val="Times New Roman"/>
        <family val="1"/>
        <charset val="204"/>
      </rPr>
      <t>частично</t>
    </r>
    <r>
      <rPr>
        <sz val="10"/>
        <color indexed="8"/>
        <rFont val="Times New Roman"/>
        <family val="1"/>
        <charset val="204"/>
      </rPr>
      <t xml:space="preserve"> утратившему способность либо возможность осуществлять самообслуживание в полустационарной форме социального обслуживания (платно)</t>
    </r>
  </si>
  <si>
    <r>
      <t xml:space="preserve"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</t>
    </r>
    <r>
      <rPr>
        <b/>
        <sz val="10"/>
        <color indexed="8"/>
        <rFont val="Times New Roman"/>
        <family val="1"/>
        <charset val="204"/>
      </rPr>
      <t>частично</t>
    </r>
    <r>
      <rPr>
        <sz val="10"/>
        <color indexed="8"/>
        <rFont val="Times New Roman"/>
        <family val="1"/>
        <charset val="204"/>
      </rPr>
      <t xml:space="preserve"> утратившему способность либо возможность осуществлять самообслуживание в полустационарной форме социального обслуживания (бесплатно)</t>
    </r>
  </si>
  <si>
    <r>
      <t xml:space="preserve">Содействие гражданам в поиске подходящей работы, а работодателям в подборе необходимых работников
</t>
    </r>
    <r>
      <rPr>
        <i/>
        <sz val="10"/>
        <color rgb="FF0070C0"/>
        <rFont val="Times New Roman"/>
        <family val="1"/>
        <charset val="204"/>
      </rPr>
      <t>(С 01.01.2022 услуга исключена Законом РФ от 19.04.1991 № 1032-1 «О занятости населения в Российской Федерации»)</t>
    </r>
  </si>
  <si>
    <r>
      <t xml:space="preserve">Содействие гражданам в поиске подходящей работы 
</t>
    </r>
    <r>
      <rPr>
        <i/>
        <sz val="10"/>
        <color rgb="FF0070C0"/>
        <rFont val="Times New Roman"/>
        <family val="1"/>
        <charset val="204"/>
      </rPr>
      <t>(Услуга вводится с 01.01.2022 Законом РФ от 19.04.1991 № 1032-1 «О занятости населения в Российской Федерации»)</t>
    </r>
  </si>
  <si>
    <r>
      <t xml:space="preserve">Содействие работодателям в подборе необходимых работников
</t>
    </r>
    <r>
      <rPr>
        <i/>
        <sz val="10"/>
        <color rgb="FF0070C0"/>
        <rFont val="Times New Roman"/>
        <family val="1"/>
        <charset val="204"/>
      </rPr>
      <t>(Услуга вводится с 01.01.2022 Законом РФ от 19.04.1991 № 1032-1 «О занятости населения в Российской Федерации»)</t>
    </r>
  </si>
  <si>
    <r>
      <t xml:space="preserve">Направление для получения профессионального обучения или получения дополнительного профессионального образования, включая обучение в другой местности </t>
    </r>
    <r>
      <rPr>
        <i/>
        <sz val="10"/>
        <color rgb="FF0070C0"/>
        <rFont val="Times New Roman"/>
        <family val="1"/>
        <charset val="204"/>
      </rPr>
      <t>(Наименование услуги по 31.12.2021)</t>
    </r>
    <r>
      <rPr>
        <sz val="10"/>
        <color indexed="8"/>
        <rFont val="Times New Roman"/>
        <family val="1"/>
        <charset val="204"/>
      </rPr>
      <t xml:space="preserve">
Организация профессионального обучения и дополнительного профессионального образования </t>
    </r>
    <r>
      <rPr>
        <sz val="10"/>
        <color rgb="FF0070C0"/>
        <rFont val="Times New Roman"/>
        <family val="1"/>
        <charset val="204"/>
      </rPr>
      <t xml:space="preserve">безработных граждан, включая обучение в другой местности </t>
    </r>
    <r>
      <rPr>
        <i/>
        <sz val="10"/>
        <color rgb="FF0070C0"/>
        <rFont val="Times New Roman"/>
        <family val="1"/>
        <charset val="204"/>
      </rPr>
      <t>(Наименование услуги с 01.01.2022, введенное, Законом РФ от 19.04.1991 № 1032-1 «О занятости населения в Российской Федерации»)</t>
    </r>
  </si>
  <si>
    <r>
      <t xml:space="preserve">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 </t>
    </r>
    <r>
      <rPr>
        <i/>
        <sz val="10"/>
        <color rgb="FF0070C0"/>
        <rFont val="Times New Roman"/>
        <family val="1"/>
        <charset val="204"/>
      </rPr>
      <t>(Наименование услуги по 31.12.2021)</t>
    </r>
    <r>
      <rPr>
        <i/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
</t>
    </r>
    <r>
      <rPr>
        <i/>
        <sz val="10"/>
        <color rgb="FF0070C0"/>
        <rFont val="Times New Roman"/>
        <family val="1"/>
        <charset val="204"/>
      </rPr>
      <t>(Наименование услуги с 01.01.2022, введенное, Законом РФ от 19.04.1991 № 1032-1 «О занятости населения в Российской Федерации»)</t>
    </r>
  </si>
  <si>
    <r>
      <t xml:space="preserve">Организация и проведение специальных мероприятий по профилированию безработных граждан (распределению безработных граждан на группы в зависимости от профиля их предыдущей  профессиональной деятельности, уровня образования, пола, возраста и других социально-демографических характеристик в целях оказания им наиболее эффективной помощи при содействии в трудоустройстве с учетом складывающейся ситуации на рынке труда) </t>
    </r>
    <r>
      <rPr>
        <i/>
        <sz val="10"/>
        <color rgb="FF0070C0"/>
        <rFont val="Times New Roman"/>
        <family val="1"/>
        <charset val="204"/>
      </rPr>
      <t>(Наименование услуги по 31.12.2021)</t>
    </r>
    <r>
      <rPr>
        <i/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Организация и проведение специальных мероприятий по профилированию граждан, зарегистрированных в целях поиска подходящей работы (распределение указанных граждан на группы в зависимости от сферы их предыдущей профессиональной деятельности, пола, возраста и других социально-демографических характеристик, а также статуса на рынке труда, потенциала трудоустройства и мотивации к трудоустройству), а также профилированию работодателей (распределение работодателей на группы в зависимости от организационно-правовой формы, вида экономической деятельности, финансово-экономического положения, условий труда, уровня заработной платы и других характеристик) в целях оказания указанным гражданам и работодателям эффективной помощи при предоставлении государственных услуг в области содействия занятости с учетом складывающейся ситуации на рынке труда </t>
    </r>
    <r>
      <rPr>
        <i/>
        <sz val="10"/>
        <color rgb="FF0070C0"/>
        <rFont val="Times New Roman"/>
        <family val="1"/>
        <charset val="204"/>
      </rPr>
      <t>(Наименование услуги с 01.01.2022, введенное, Законом РФ от 19.04.1991 № 1032-1 «О занятости населения в Российской Федерации»)</t>
    </r>
  </si>
  <si>
    <t>Министерство образования и науки Мурманской области</t>
  </si>
  <si>
    <t>Содержание детей (воспитанники за исключением воспитанников с ограниченными возможностями здоровья (ОВЗ) и детей-инвалидов)</t>
  </si>
  <si>
    <t>Объем субсидий на финансовое обеспечение оказания государственных услуг (выполнения работы)</t>
  </si>
  <si>
    <t>Содержание детей (воспитанники с ограниченными возможностями здоровья (ОВЗ)</t>
  </si>
  <si>
    <t>Оказание консультативной, психологической, педагогической, юридической, социальной и иной помощи лицам из числа детей, завершивших пребывание в организации для детей-сирот</t>
  </si>
  <si>
    <t xml:space="preserve">Организация коррекционно-реабилитационной работы с биологическими родителями, родственниками детей-сирот и детей, оставшихся без попечения родителей </t>
  </si>
  <si>
    <t xml:space="preserve">Психолого-медико-педагогическое обследование детей </t>
  </si>
  <si>
    <t>Реализация основных общеобразовательных программ дошкольного образования</t>
  </si>
  <si>
    <t xml:space="preserve">Реализация основных общеобразовательных программ начального общего образования </t>
  </si>
  <si>
    <t xml:space="preserve">Реализация основных общеобразовательных программ основного общего образования </t>
  </si>
  <si>
    <t xml:space="preserve">Реализация основных общеобразовательных программ среднего общего образования </t>
  </si>
  <si>
    <t xml:space="preserve">Содержание детей </t>
  </si>
  <si>
    <t xml:space="preserve">Организация отдыха детей и молодежи   </t>
  </si>
  <si>
    <t xml:space="preserve">Реализация дополнительных общеразвивающих программ </t>
  </si>
  <si>
    <t>человеко-час</t>
  </si>
  <si>
    <t xml:space="preserve">Ведение бухгалтерского учета бюджетными учреждениями, формирование регистров бухгалтерского учета </t>
  </si>
  <si>
    <t>количество обслуживаемых учреждений</t>
  </si>
  <si>
    <t xml:space="preserve"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 </t>
  </si>
  <si>
    <t>количество мероприятий</t>
  </si>
  <si>
    <t xml:space="preserve">Организация и осуществление транспортного обслуживания должностных лиц, государственных органов и государственных учреждений </t>
  </si>
  <si>
    <t>машино-час</t>
  </si>
  <si>
    <t xml:space="preserve">Ведение бухгалтерского учета автономными учреждениями, формирование регистров бухгалтерского учета </t>
  </si>
  <si>
    <t xml:space="preserve">Организация деятельности специализированных (профильных) лагерей </t>
  </si>
  <si>
    <t xml:space="preserve">Организация деятельности специализированных (профильных) лагерей 470000000120000210210048100000000000001100101 </t>
  </si>
  <si>
    <t xml:space="preserve"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  </t>
  </si>
  <si>
    <t>Информационно-технологическое обеспечение образовательной деятельности</t>
  </si>
  <si>
    <t>Информационно-технологическое обеспечение организации отдыха и оздоровления детей</t>
  </si>
  <si>
    <t>Методическое обеспечение образовательной деятельности</t>
  </si>
  <si>
    <t>Реализация дополнительных общеразвивающих программ в условиях мобильного технопарка "Кванториум"</t>
  </si>
  <si>
    <t>Реализация дополнительных профессинальных программ повышения квалификации</t>
  </si>
  <si>
    <t>Организация проведения общественно-значимых мероприятий в сфере образования, науки и молодежной политики</t>
  </si>
  <si>
    <t>Организация деятельности регионального модельного центра дополнительного образования детей</t>
  </si>
  <si>
    <t>Содержание и воспитание детей-сирот и детей, оставшихся без попечения родителей, детей, находящихся в трудной жизненной ситации (за исключением лиц с ограниченными возможностями здоровья) (ОВЗ и детей-инвалидов)</t>
  </si>
  <si>
    <t>Присмотр и уход</t>
  </si>
  <si>
    <t>Оказание консультативной, психологической, юридической, социальной и иной помощи лицам, усыновившим (удочерившим) или принявшим по опеку (попечительство) ребенка</t>
  </si>
  <si>
    <t>семья</t>
  </si>
  <si>
    <t xml:space="preserve">Подготовка, граждан, выразивших желание принять детей-сирот и детей, оставшихся без попечения родителей, на семейные формы устройства                   </t>
  </si>
  <si>
    <t>Предоставление питания</t>
  </si>
  <si>
    <t>количество питающихся</t>
  </si>
  <si>
    <t xml:space="preserve">Реализация основных общеобразовательных программ основного общего образования, интегрированных с дополнительными общеразвивающими программами, имеющими целью подготовку несовершеннолетних обучающихся к военной или иной государственной службе, в том числе к государственной службе российского казачества </t>
  </si>
  <si>
    <t xml:space="preserve">Реализация основных общеобразовательных программ среднего общего образования, интегрированных с дополнительными общеразвивающими программами, имеющими целью подготовку несовершеннолетних обучающихся к военной или иной государственной службе, в том числе к государственной службе российского казачества </t>
  </si>
  <si>
    <t xml:space="preserve">Присмотр и уход </t>
  </si>
  <si>
    <t xml:space="preserve">Информационно-технологическое обеспечение управления системой образования   </t>
  </si>
  <si>
    <t>кол-во информационных ресурсов и баз данных,проведение мониторингов</t>
  </si>
  <si>
    <t xml:space="preserve">Методическое сопровождение, координация деятельности служб по подготовке и сопровождению замещающих семей     </t>
  </si>
  <si>
    <t>Содержание (эксплуатация) имущества</t>
  </si>
  <si>
    <t>площадь помещений</t>
  </si>
  <si>
    <t xml:space="preserve">Предоставление архивных справок, архивных копий, архивных выписок, информационных писем, связанных с реализацией законных прав и свобод граждан и исполнением государственными органами, и органами местного самоуправления своих полномочий    </t>
  </si>
  <si>
    <t>объем хранимых документов, количество справок, количество запросов, количество архивных документов, включаемых в автоматизированную систему учета документов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</si>
  <si>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</si>
  <si>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>Организация и проведение мероприятий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</si>
  <si>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</si>
  <si>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</si>
  <si>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</si>
  <si>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Организация деятельности инклюзивного центра</t>
  </si>
  <si>
    <t>Обеспечение содержания спортивных объектов для практических занятий</t>
  </si>
  <si>
    <t>Обеспечение проведения практических занятий по сохранению объектов животного мира и среды их обитания с обучающимися профессиональных образовательных организаций</t>
  </si>
  <si>
    <t>Организация деятельности  дополнительного образования детей на базе профессиональных образовательных организаций</t>
  </si>
  <si>
    <t>количество работ</t>
  </si>
  <si>
    <t xml:space="preserve">Организация деятельности многофункционального центра прикладных квалификаций в профессиональных образовательных организациях </t>
  </si>
  <si>
    <t>Организация деятельности регионального координационного центра движения WorldSkils Россия в Мурманской области</t>
  </si>
  <si>
    <t>Организация деятельности центра Арктических компетенций и региональной площадки сетевого взаимодействия</t>
  </si>
  <si>
    <t>Организация деятельности специализированного центра компетенций</t>
  </si>
  <si>
    <t>Предоставление  питания</t>
  </si>
  <si>
    <t>Проживание в общежитии образовательного учреждения</t>
  </si>
  <si>
    <t>Организация деятельности центра цифрового образования детей "IT-куб"</t>
  </si>
  <si>
    <t>Организация деятельности уполномоченной организации</t>
  </si>
  <si>
    <t>Организация деятельности  модернизированных мастерских</t>
  </si>
  <si>
    <t>Реализация дополнительных профессиональных программ повышения квалификации (Очная форма)</t>
  </si>
  <si>
    <t>Научно-методическое обеспечение (Разработка методических писем и рекомендаций)</t>
  </si>
  <si>
    <t xml:space="preserve">Научно-методическое обеспечение (Информационно-технологическое и методическое сопровождение всероссийской олимпиады школьников) </t>
  </si>
  <si>
    <t xml:space="preserve">Научно-методическое обеспечение (Информационно-технологическое и методическое сопровождение сборника эффективных практик и инноваций) </t>
  </si>
  <si>
    <t>Оценка качества образования (Информационно-технологическое и методическое сопровождение государственной итоговой аттестации, в том числе организация и сопровождение процедур перепроверки ГИА)</t>
  </si>
  <si>
    <t>Оценка качества образования (Информационно-технологическое и методическое сопровождение всероссийских и региональных проверочных работ, в том числе организация и сопровождение процедур перепроверки всероссийских и региональных проверочных работ)</t>
  </si>
  <si>
    <t>Непрерывное повышение профессионального мастерства педагогических работников</t>
  </si>
  <si>
    <t>Оценка качества образования (Оценка качества оказания (выполнения) государственных услуг (работ))</t>
  </si>
  <si>
    <t>Оценка качества образования (Разработка диагностических материалов для проведения оценочных процедур)</t>
  </si>
  <si>
    <t>Информационно-технологическое обеспечение управления системой образования</t>
  </si>
  <si>
    <t>Организация проведения общественно-значимых мероприятий в сфере образования, науки и молодежной политики (Информационно-технологическое и методическое сопровождение конкурсов профессионального мастерства, конкурсов на получение грантов, конкурсов сочинений, региональных этапов всероссийских конкурсов)</t>
  </si>
  <si>
    <t>Организация проведения общественно-значимых мероприятий в сфере образования, науки и молодежной политики (Организация, проведение и обеспечение информационно-технологического сопровождения конференций, форумов)</t>
  </si>
  <si>
    <t xml:space="preserve">Организация проведения общественно-значимых мероприятий в сфере образования, науки и молодежной политики (Организация, проведение и обеспечение информационно-технологического сопровождения региональных семинаров, вебинаров, мероприятий с использованием ВКС) 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</si>
  <si>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</si>
  <si>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</si>
  <si>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</si>
  <si>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</si>
  <si>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</si>
  <si>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</si>
  <si>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</si>
  <si>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</si>
  <si>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</si>
  <si>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</si>
  <si>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</si>
  <si>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</si>
  <si>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</si>
  <si>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</si>
  <si>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</si>
  <si>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</si>
  <si>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</si>
  <si>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</si>
  <si>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</si>
  <si>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</si>
  <si>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</si>
  <si>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</si>
  <si>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</si>
  <si>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</si>
  <si>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</si>
  <si>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</si>
  <si>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</si>
  <si>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</si>
  <si>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</si>
  <si>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</si>
  <si>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</si>
  <si>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</si>
  <si>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</si>
  <si>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</si>
  <si>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</si>
  <si>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</si>
  <si>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</si>
  <si>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</si>
  <si>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</si>
  <si>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</si>
  <si>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</si>
  <si>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</si>
  <si>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</si>
  <si>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</si>
  <si>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</si>
  <si>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</si>
  <si>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</si>
  <si>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</si>
  <si>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</si>
  <si>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</si>
  <si>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</si>
  <si>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</si>
  <si>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</si>
  <si>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</si>
  <si>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</si>
  <si>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</si>
  <si>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2.57</t>
  </si>
  <si>
    <t>2.58</t>
  </si>
  <si>
    <t>2.59</t>
  </si>
  <si>
    <t>2.60</t>
  </si>
  <si>
    <t>2.61</t>
  </si>
  <si>
    <t>2.62</t>
  </si>
  <si>
    <t>2.63</t>
  </si>
  <si>
    <t>2.64</t>
  </si>
  <si>
    <t>2.65</t>
  </si>
  <si>
    <t>2.66</t>
  </si>
  <si>
    <t>2.67</t>
  </si>
  <si>
    <t>2.68</t>
  </si>
  <si>
    <t>2.69</t>
  </si>
  <si>
    <t>Итого по Министерству образования и науки Мурманской области</t>
  </si>
  <si>
    <t>Министерство здравоохранения Мурманской области</t>
  </si>
  <si>
    <t>Ведение информационных ресурсов и баз данных</t>
  </si>
  <si>
    <t>Количество информационных ресурсов и баз данных</t>
  </si>
  <si>
    <t>Единица</t>
  </si>
  <si>
    <t xml:space="preserve">Высокотехнологичная медицинская помощь, не включенная в базовую программу обязательного медицинского страхования;Акушерство и гинекология;4/акушерство и гинекология;Стационар.     </t>
  </si>
  <si>
    <t xml:space="preserve">Число пациентов </t>
  </si>
  <si>
    <t>Человек</t>
  </si>
  <si>
    <t xml:space="preserve">Высокотехнологичная медицинская помощь, не включенная в базовую программу обязательного медицинского страхования;Акушерство и гинекология;5/акушерство и гинекология;Стационар.     </t>
  </si>
  <si>
    <t>Высокотехнологичная медицинская помощь, не включенная в базовую программу обязательного медицинского страхования;Нейрохирургия;11/нейрохирургия;Стационар</t>
  </si>
  <si>
    <t>Высокотехнологичная медицинская помощь, не включенная в базовую программу обязательного медицинского страхования;Нейрохирургия;13/нейрохирургия;Стационар</t>
  </si>
  <si>
    <t>Высокотехнологичная медицинская помощь, не включенная в базовую программу обязательного медицинского страхования;Офтальмология;31/офтальмология;Стационар</t>
  </si>
  <si>
    <t>Высокотехнологичная медицинская помощь, не включенная в базовую программу обязательного медицинского страхования;Офтальмология;32/офтальмология;Стационар</t>
  </si>
  <si>
    <t>Высокотехнологичная медицинская помощь, не включенная в базовую программу обязательного медицинского страхования;Офтальмология;33/офтальмология;Стационар</t>
  </si>
  <si>
    <t>Высокотехнологичная медицинская помощь, не включенная в базовую программу обязательного медицинского страхования;Офтальмология;35/офтальмология;Стационар</t>
  </si>
  <si>
    <t>Высокотехнологичная медицинская помощь, не включенная в базовую программу обязательного медицинского страхования;Офтальмология;36/офтальмология;Стационар</t>
  </si>
  <si>
    <t>Высокотехнологичная медицинская помощь, не включенная в базовую программу обязательного медицинского страхования;Офтальмология;37/офтальмология;Стационар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</si>
  <si>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хирургия;39/сердечно-сосудистая хирургия;Стационар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</si>
  <si>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хирургия;40/сердечно-сосудистая хирургия;Стационар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</si>
  <si>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хирургия;41/сердечно-сосудистая хирургия;Стационар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</si>
  <si>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хирургия;42/сердечно-сосудистая хирургия;Стационар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</si>
  <si>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хирургия;43/сердечно-сосудистая хирургия;Стационар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</si>
  <si>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хирургия;45/сердечно-сосудистая хирургия;Стационар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</si>
  <si>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хирургия;44/сердечно-сосудистая хирургия;Стационар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</si>
  <si>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хирургия;46/сердечно-сосудистая хирургия;Стационар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</si>
  <si>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хирургия;47/сердечно-сосудистая хирургия;Стационар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</si>
  <si>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хирургия;48/сердечно-сосудистая хирургия;Стационар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</si>
  <si>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хирургия;50/сердечно-сосудистая хирургия;Стационар</t>
  </si>
  <si>
    <t>Высокотехнологичная медицинская помощь, не включенная в базовую программу обязательного медицинского страхования;Сердечно-сосудистая хирургия;53/сердечно-сосудистая хирургия;Стационар</t>
  </si>
  <si>
    <t>Высокотехнологичная медицинская помощь, не включенная в базовую программу обязательного медицинского страхования;Торакальная хирургия;49/торакальная хирургия;Стационар</t>
  </si>
  <si>
    <t>Высокотехнологичная медицинская помощь, не включенная в базовую программу обязательного медицинского страхования;Торакальная хирургия;59/торакальная хирургия;Стационар</t>
  </si>
  <si>
    <t>Высокотехнологичная медицинская помощь, не включенная в базовую программу обязательного медицинского страхования;Травматология и ортопедия;52/травматология и ортопедия;Стационар</t>
  </si>
  <si>
    <t>Высокотехнологичная медицинская помощь, не включенная в базовую программу обязательного медицинского страхования;Травматология и ортопедия;55/травматология и ортопедия;Стационар</t>
  </si>
  <si>
    <t>Высокотехнологичная медицинская помощь, не включенная в базовую программу обязательного медицинского страхования;Травматология и ортопедия;58/травматология и ортопедия;Стационар</t>
  </si>
  <si>
    <t>Высокотехнологичная медицинская помощь, не включенная в базовую программу обязательного медицинского страхования;Травматология и ортопедия;65/травматология и ортопедия;Стационар</t>
  </si>
  <si>
    <t>Высокотехнологичная медицинская помощь, не включенная в базовую программу обязательного медицинского страхования;Травматология и ортопедия;68/травматология и ортопедия;Стационар</t>
  </si>
  <si>
    <t>Высокотехнологичная медицинская помощь, не включенная в базовую программу обязательного медицинского страхования;Травматология и ортопедия;62/травматология и ортопедия;Стационар</t>
  </si>
  <si>
    <t>Высокотехнологичная медицинская помощь, не включенная в базовую программу обязательного медицинского страхования;Онкология;17/онкология;Стационар</t>
  </si>
  <si>
    <t>Высокотехнологичная медицинская помощь, не включенная в базовую программу обязательного медицинского страхования;Онкология;19/онкология;Стационар</t>
  </si>
  <si>
    <t>Высокотехнологичная медицинская помощь, не включенная в базовую программу обязательного медицинского страхования;Урология;75/урология;Стационар</t>
  </si>
  <si>
    <t>Высокотехнологичная медицинская помощь, не включенная в базовую программу обязательного медицинского страхования;Челюстно-лицевая хирургия;78/челюстно-лицевая хирургия;Стационар</t>
  </si>
  <si>
    <t>Высокотехнологичная медицинская помощь, не включенная в базовую программу обязательного медицинского страхования;Эндокринология;80/эндокринология;Стационар</t>
  </si>
  <si>
    <t>Высокотехнологичная медицинская помощь, не включенная в базовую программу обязательного медицинского страхования;Эндокринология;81/эндокринология;Стационар</t>
  </si>
  <si>
    <t>Заготовка, хранение, транспортировка и обеспечение безопасности донорской крови и ее компонентов</t>
  </si>
  <si>
    <t xml:space="preserve"> Условная единица продукта, переработки (в перерасчете на 1 литр цельной крови) </t>
  </si>
  <si>
    <t>Условная единица</t>
  </si>
  <si>
    <t>Медицинское освидетельствование на состояние опьянения (алкогольного, наркотического или иного токсического)</t>
  </si>
  <si>
    <t xml:space="preserve">Количество освидетельствований </t>
  </si>
  <si>
    <t>Штука</t>
  </si>
  <si>
    <t>Медицинское сопровождение по медицинским показаниям больных, страдающих хронической почечной недостаточностью к месту проведения амбулаторного гемодиализа и после его проведения</t>
  </si>
  <si>
    <t>Количество выполненных работ</t>
  </si>
  <si>
    <t xml:space="preserve"> Единица</t>
  </si>
  <si>
    <t>Обеспечение готовности к своевременному и эффективному оказанию медицинской помощи, ликвидации эпидемических очагов при стихийных бедствиях, авариях, катастрофах и эпидемиях и ликвидация медико-санитарных последствий чрезвычайных ситуаций в Российской Федерации и за рубежом</t>
  </si>
  <si>
    <t>Отчет</t>
  </si>
  <si>
    <t>Обеспечение лечебным и профилактическим питанием</t>
  </si>
  <si>
    <t xml:space="preserve">Количество обслуживаемых лиц </t>
  </si>
  <si>
    <t>Оказание медицинской (в том числе психиатрической), социальной и психолого-педагогической помощи детям, находящимся в трудной жизненной ситуации;Амбулаторно</t>
  </si>
  <si>
    <t xml:space="preserve">Число посещений </t>
  </si>
  <si>
    <t>Оказание медицинской (в том числе психиатрической), социальной и психолого-педагогической помощи детям, находящимся в трудной жизненной ситуации;Стационар</t>
  </si>
  <si>
    <t>Число пациентов</t>
  </si>
  <si>
    <t>Организация и проведение консультативных, методических, профилактических и противоэпидемических мероприятий по предупреждению распространения ВИЧ-инфекций</t>
  </si>
  <si>
    <t>нет</t>
  </si>
  <si>
    <t>Организация круглосуточного приема, содержания, выхаживания и воспитания детей</t>
  </si>
  <si>
    <t xml:space="preserve">Количество койко-дней </t>
  </si>
  <si>
    <t>Койко-день</t>
  </si>
  <si>
    <t xml:space="preserve">Обеспечение сохранности и учет архивных документов        </t>
  </si>
  <si>
    <t>Количество дел, находящихся в нормативных условиях хранения</t>
  </si>
  <si>
    <t>Патологическая анатомия</t>
  </si>
  <si>
    <t>Количество исследований</t>
  </si>
  <si>
    <t>Медицинская помощь в экстренной форме незастрахованным гражданам в системе обязательного медицинского страхования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</si>
  <si>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лечения;Вич-инфекция;Амбулаторно</t>
  </si>
  <si>
    <t xml:space="preserve">Число обращений 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</si>
  <si>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лечения;Вич-инфекция;Дневной стационар</t>
  </si>
  <si>
    <t>Случаев лечения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</si>
  <si>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лечения;Генетика;Амбулаторно</t>
  </si>
  <si>
    <t xml:space="preserve">Количество исследований 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</si>
  <si>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лечения;Клиническая лабораторная диагностика;Амбулаторно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</si>
  <si>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лечения;Наркология;Дневной стационар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</si>
  <si>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лечения;Психиатрия;Амбулаторно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</si>
  <si>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лечения;Психиатрия;Дневной стационар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</si>
  <si>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диагностики и лечения;Фтизиатрия;Амбулаторно</t>
  </si>
  <si>
    <t>Первичная медико-санитарная помощь, не включенная в базовую программу обязательного медицинского страхования;Первичная медико-санитарная помощь, в части профилактики;Не применяется;Амбулаторно</t>
  </si>
  <si>
    <t>Число посещений</t>
  </si>
  <si>
    <t>Работы по профилактике неинфекционных заболеваний, формированию здорового образа жизни и санитарно-гигиеническому просвещению населения</t>
  </si>
  <si>
    <t xml:space="preserve"> Количество мероприятий</t>
  </si>
  <si>
    <t xml:space="preserve">Реализация дополнительных профессиональных образовательных программ повышения квалификации, Очная с применением дистанционных образовательных технологий                 </t>
  </si>
  <si>
    <t>Количество человеко-часов</t>
  </si>
  <si>
    <t>Человеко-час</t>
  </si>
  <si>
    <t xml:space="preserve">Реализация дополнительных профессиональных образовательных программ повышения квалификации, Заочная с применением дистанционных образовательных технологий              </t>
  </si>
  <si>
    <t xml:space="preserve">Реализация дополнительных профессиональных образовательных программ профессиональной переподготовки, Очная         </t>
  </si>
  <si>
    <t xml:space="preserve">Реализация дополнительных профессиональных образовательных программ профессиональной переподготовки, Очная с применением дистанционных образовательных технологий               </t>
  </si>
  <si>
    <t xml:space="preserve"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служащих, Очная  </t>
  </si>
  <si>
    <t xml:space="preserve">Количество пациентов </t>
  </si>
  <si>
    <t>Скорая, в том числе скорая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ситуациях;Санитарно-авиационная эвакуация</t>
  </si>
  <si>
    <t xml:space="preserve">Количество вызовов </t>
  </si>
  <si>
    <t>Скорая, в том числе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 же оказания медицинской помощи при чрезвычайных ситуациях</t>
  </si>
  <si>
    <t>Создание, хранение, использование и восполнение резерва медицинских ресурсов для ликвидации медико-санитарных последствий чрезвычайных ситуаций</t>
  </si>
  <si>
    <t xml:space="preserve"> Отчет</t>
  </si>
  <si>
    <t xml:space="preserve"> Медицинская помощь в экстренной форме незастрахованным гражданам в системе обязательного медицинского страхования</t>
  </si>
  <si>
    <t xml:space="preserve">Случаев госпитализации 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</si>
  <si>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профилям:Психиатрия;Стационар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</si>
  <si>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профилям:Психиатрия-наркология (в части наркологии);Стационар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</si>
  <si>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профилям:Фтизиатрия;Стационар</t>
  </si>
  <si>
    <t>Судебно-медицинская экспертиза</t>
  </si>
  <si>
    <t>Количество экспертиз</t>
  </si>
  <si>
    <t>Судебно-психиатрическая экспертиза</t>
  </si>
  <si>
    <t>Организационно - техническое обеспечение процедуры аккредитации специалистов со средним медицинским и фармацевтическим образованием</t>
  </si>
  <si>
    <t xml:space="preserve">Количество человек </t>
  </si>
  <si>
    <t xml:space="preserve">Человек         </t>
  </si>
  <si>
    <t>Лабораторные исследования на ВИЧ-инфекцию</t>
  </si>
  <si>
    <t xml:space="preserve"> Количество исследований</t>
  </si>
  <si>
    <t>Лабораторные исследования (кроме лабораторных исследований на ВИЧ-инфекцию)</t>
  </si>
  <si>
    <t>Оформление заявок на оказание высокотехнологической и специализированной помощи и внесение данных заявителя в лист ожидания</t>
  </si>
  <si>
    <t>Количество оформленных заявок</t>
  </si>
  <si>
    <t>Организация и осуществление транспортного обслуживания должностных лиц, государственных органов и государственных и муниципальных учреждений; Автотранспортное обслуживание должностных лиц, государственных органов, государственных учреждений в случаях, установленных нормативными правовыми актами субъектов Российской Федерации, органов местного самоуправления и муниципальных учреждений</t>
  </si>
  <si>
    <t xml:space="preserve">Машино-часы работы автомобилей </t>
  </si>
  <si>
    <t>Проведение анализа медицинских документов в рамках ведомственного контроля качества и безопасности медицинской деятельности в медицинских организациях Мурманской области</t>
  </si>
  <si>
    <t>Количество обработанных медицинских документов</t>
  </si>
  <si>
    <t>Организация и проведение оценки удолетворенности медицинской помощью населению Мурманской области  в медицинских организациях, подведомственных Министерству здравоохранения Мурманской области</t>
  </si>
  <si>
    <t xml:space="preserve">Количество обработанных анкет </t>
  </si>
  <si>
    <t>Проведение экспертизы документов для осуществления закупок жизненно необходимых лекарственных препаратов, не входящих в льготный перечень</t>
  </si>
  <si>
    <t xml:space="preserve">Количество заявок </t>
  </si>
  <si>
    <t>Управление системой медицинского статистического учета и отчетности</t>
  </si>
  <si>
    <t>Количество подготовленных форм статистической отчетности</t>
  </si>
  <si>
    <t>Осуществление медицинского обеспечения лиц, проходящих спортивную подготовку в государственных областных учреждениях и членов спортивных сборных команд Мурманской области по видам спорта</t>
  </si>
  <si>
    <t xml:space="preserve">Количество  осмотренных лиц </t>
  </si>
  <si>
    <t>Осуществление учреждением функции документооборота и работы в программно-аппаратном комплексе "Подсистема мониторинга направления на санаторно-курортное лечение"</t>
  </si>
  <si>
    <t xml:space="preserve">Количество оформленных заявок на санаторно-курортное лечение </t>
  </si>
  <si>
    <t>Изготовление, ремонт и установка зубных протезов (за исключением протезов из драгоценных металлов и других дорогостоящих материалов)</t>
  </si>
  <si>
    <t xml:space="preserve">Количество лиц, которым изготовлены, отремонтированы, установлены зубные протезы </t>
  </si>
  <si>
    <t>Хранение, приемка, распределение и отпуск лекарственных препаратов, наркотических средств и психотропных веществ и их прекурсоров, медицинских изделий  и иммунобиологических лекарственных препаратов для иммунопрофилактики</t>
  </si>
  <si>
    <t>Участие в проведение осмотра трупа в месте его обнаружения (происшествия), участие в освидетельствовании (освидетельствование) живого лица</t>
  </si>
  <si>
    <t xml:space="preserve">Обеспечение выдачи (отпуска) специальных питательных смесей беременным женщинам и кормящим матерям       </t>
  </si>
  <si>
    <t xml:space="preserve">Количество выданных молочных смесей </t>
  </si>
  <si>
    <t>Затраты на уплату налогов, в качестве объекта налогоообложения по которым признается имущество государственных областных учреждений</t>
  </si>
  <si>
    <t>тыс. рублей</t>
  </si>
  <si>
    <t>3.1</t>
  </si>
  <si>
    <t>3.2</t>
  </si>
  <si>
    <t>3.3</t>
  </si>
  <si>
    <t>Министерство развития Арктики и экономики Мурманской области</t>
  </si>
  <si>
    <t>Консультирование</t>
  </si>
  <si>
    <t>ед</t>
  </si>
  <si>
    <t>Проведение экспертизы пакета конкурсной документации (ПКД), представленной СМСП на получение государственной поддержки</t>
  </si>
  <si>
    <t>Проведение мониторинга деятельности СМСП получателей государственной поддержки</t>
  </si>
  <si>
    <t>4.1</t>
  </si>
  <si>
    <t>4.2</t>
  </si>
  <si>
    <t>4.3</t>
  </si>
  <si>
    <t>Министерство имущественных отношений Мурманской области</t>
  </si>
  <si>
    <t>Проведение процедур, сопутствующих определению кадастровой стоимости.</t>
  </si>
  <si>
    <t>Количество видов недвижимости, в отношении которых проводится хранение копий документов</t>
  </si>
  <si>
    <t>единица</t>
  </si>
  <si>
    <t>-</t>
  </si>
  <si>
    <t>Количество информационных материалов, подлежащих отправке</t>
  </si>
  <si>
    <t>Рассмотрение обращений, связанных с наличием ошибок, допущенных при определении кадастровой стоимости</t>
  </si>
  <si>
    <t xml:space="preserve">Количество рассмотренных обращений, связанных с наличием ошибок, допущенных при определении кадастровой стоимости </t>
  </si>
  <si>
    <t>штука</t>
  </si>
  <si>
    <t>Рассмотрение замечаний к промежуточным отчётным документам</t>
  </si>
  <si>
    <t xml:space="preserve">Количество рассмотренных замечаний, связанных с определением кадастровой стоимости, информация о которой содержится в промежуточных отчетных документах </t>
  </si>
  <si>
    <t>4</t>
  </si>
  <si>
    <t>Рассмотрение заявлений об исправлении ошибок, допущенных при определении кадастровой стоимости</t>
  </si>
  <si>
    <t>Рассмотрение замечаний к проекту отчета</t>
  </si>
  <si>
    <t>Определение кадастровой стоимости объектов недвижимости в соответствии с Федеральным законом от 03.07.2016 № 237-ФЗ «О государственной кадастровой оценке»</t>
  </si>
  <si>
    <t>Количество объектов недвижимости, в отношении которых проводится сбор, обработка, систематизация и накопление информации</t>
  </si>
  <si>
    <t>Количество объектов недвижимости, в отношении которых проводится государственная кадастровая оценка</t>
  </si>
  <si>
    <t>Обеспечение работы по рассмотрению споров о результатах определения кадастровой стоимости</t>
  </si>
  <si>
    <t>Количество обеспеченных заседаний комиссии</t>
  </si>
  <si>
    <t>Количество проверенных отчетов об оценке рыночной стоимости объектов недвижимого имущества</t>
  </si>
  <si>
    <t>Количество судебных дел</t>
  </si>
  <si>
    <t>Количество категорий объектов недвижимости, в отношении которых проводится государственная кадастровая оценка и сопутствующие процедуры.</t>
  </si>
  <si>
    <t>еденица</t>
  </si>
  <si>
    <t>Рассмотрение деклараций о характеристиках объекта недвижимости</t>
  </si>
  <si>
    <t xml:space="preserve">Количество рассмотренных деклараций о характеристиках объекта, представленных собственниками объектов недвижимости </t>
  </si>
  <si>
    <t>Комплекс работ по содержанию (эксплуатации) объектов</t>
  </si>
  <si>
    <t>24</t>
  </si>
  <si>
    <t>37</t>
  </si>
  <si>
    <t>Количество работ по обследованию (осмотру) объектов</t>
  </si>
  <si>
    <t>209</t>
  </si>
  <si>
    <t>215</t>
  </si>
  <si>
    <t>Обеспечение формирования Перечня объектов, в отношении которых налоговая база определяется как кадастровая стоимость</t>
  </si>
  <si>
    <t>Количество отчетов, составленных по результатам работы</t>
  </si>
  <si>
    <t>3630,7</t>
  </si>
  <si>
    <t>4202,2</t>
  </si>
  <si>
    <t>4600,7</t>
  </si>
  <si>
    <t>4764,2</t>
  </si>
  <si>
    <t>4940,6</t>
  </si>
  <si>
    <t>Обеспечение учета и ведения реестра государственного имущества Мурманской области</t>
  </si>
  <si>
    <t>количество проведенных консультаций</t>
  </si>
  <si>
    <t>1500</t>
  </si>
  <si>
    <t>2700</t>
  </si>
  <si>
    <t>количество проведенных экспертиз</t>
  </si>
  <si>
    <t>1990</t>
  </si>
  <si>
    <t>4500</t>
  </si>
  <si>
    <t>Количество документов, помещённых в дела документов в отчетный период</t>
  </si>
  <si>
    <t>8810</t>
  </si>
  <si>
    <t>13000</t>
  </si>
  <si>
    <t>4201,4</t>
  </si>
  <si>
    <t>2511,7</t>
  </si>
  <si>
    <t>Формирование перечней государственного имущества Мурманской области, закрепляемого для принятий решений по управлению имуществом</t>
  </si>
  <si>
    <t>количество обращений</t>
  </si>
  <si>
    <t>270</t>
  </si>
  <si>
    <t>390</t>
  </si>
  <si>
    <t>количество актов приема-передачи, помещенных в дела документов в отчетный период</t>
  </si>
  <si>
    <t>815</t>
  </si>
  <si>
    <t>5950</t>
  </si>
  <si>
    <t>количество принятыхт решений по особо ценному движимому имуществу</t>
  </si>
  <si>
    <t>149</t>
  </si>
  <si>
    <t>200</t>
  </si>
  <si>
    <t>1968,2</t>
  </si>
  <si>
    <t>2459,6</t>
  </si>
  <si>
    <t>Осуществление мероприятий, сопутствующих оказанию имущественной поддержки субъектам малого и среднего предпринимательства</t>
  </si>
  <si>
    <t>количество отчетов, составленных по результатам работы</t>
  </si>
  <si>
    <t>1994,1</t>
  </si>
  <si>
    <t>1749,8</t>
  </si>
  <si>
    <t xml:space="preserve">Обеспечение подачи документов от имени органа государственной власти для осуществления государственного кадастрового учета и (или) государственной регистрации прав, ограничений прав, обременений в отношении объектов недвижимого имущества, в том числе земельных участков </t>
  </si>
  <si>
    <t>Количество поданных заявлений для кадастрового учета и (или) регистрации права</t>
  </si>
  <si>
    <t>300</t>
  </si>
  <si>
    <t>318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</si>
  <si>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</si>
  <si>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</si>
  <si>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</si>
  <si>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</si>
  <si>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</si>
  <si>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</si>
  <si>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</si>
  <si>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</si>
  <si>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</si>
  <si>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</si>
  <si>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</si>
  <si>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</si>
  <si>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</si>
  <si>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</si>
  <si>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</si>
  <si>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тысяча квадратных метров</t>
  </si>
  <si>
    <t>Административное обеспечение деятельности организаций</t>
  </si>
  <si>
    <t>человеко-день</t>
  </si>
  <si>
    <t>Осуществление материально-технического обеспечения деятельности организаций</t>
  </si>
  <si>
    <t>Организация и осуществление транспортного обслуживания должностных лиц, государственных органов и государственных муниципальных учреждений</t>
  </si>
  <si>
    <t xml:space="preserve"> машино/час</t>
  </si>
  <si>
    <t>6.1</t>
  </si>
  <si>
    <t>6.2</t>
  </si>
  <si>
    <t>6.3</t>
  </si>
  <si>
    <t>6.4</t>
  </si>
  <si>
    <t>Аппарат Правительства Мурманской области (министерство)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</si>
  <si>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</si>
  <si>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кол-во мероприятий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</si>
  <si>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</si>
  <si>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Комитет молодежной политики Мурманской области</t>
  </si>
  <si>
    <t>7.1</t>
  </si>
  <si>
    <t>7.2</t>
  </si>
  <si>
    <t>7.3</t>
  </si>
  <si>
    <t>Осуществление издательской деятельности</t>
  </si>
  <si>
    <t>Печатная полоса (шт)</t>
  </si>
  <si>
    <t xml:space="preserve">Освещение деятельности органов государственной власти </t>
  </si>
  <si>
    <t>Обзор (шт)</t>
  </si>
  <si>
    <t>Министерство информационной политики Мурманской области</t>
  </si>
  <si>
    <t>8.1</t>
  </si>
  <si>
    <t>8.2</t>
  </si>
  <si>
    <t>8.3</t>
  </si>
  <si>
    <t>Министерство культуры Мурманской области</t>
  </si>
  <si>
    <t>Библиотечное, библиографическое и информационное обслуживание пользователей библиотеки на стационаре</t>
  </si>
  <si>
    <t>Количество посещений</t>
  </si>
  <si>
    <t>Библиотечное, библиографическое и информационное обслуживание пользователей библиотеки вне стационара</t>
  </si>
  <si>
    <t>Библиотечное, библиографическое и информационное обслуживание пользователей библиотеки удаленно через сеть Интернет</t>
  </si>
  <si>
    <t>Библиотечное, библиографическое и информационное обслуживание пользователей библиотеки
в стационарных условиях (платная)</t>
  </si>
  <si>
    <t>Сопровождение резидентов Центра современного искусства</t>
  </si>
  <si>
    <t>Количество резидентов</t>
  </si>
  <si>
    <t>Научное и методическое обеспечение развития библиотек</t>
  </si>
  <si>
    <t>Количество работ</t>
  </si>
  <si>
    <t>Публичный показ музейных предметов, музейных коллекций в стационарных условиях</t>
  </si>
  <si>
    <t>Число посетителей</t>
  </si>
  <si>
    <t>Публичный показ музейных предметов, музейных коллекций вне стационара</t>
  </si>
  <si>
    <t>Количество выставок</t>
  </si>
  <si>
    <t>Публичный показ музейных предметов, музейных коллекций удаленно через сеть Интернет</t>
  </si>
  <si>
    <t>Создание экспозиций (выставок) музеев, организация выездных выставок
В стационарных условиях, вне стационара, интернет</t>
  </si>
  <si>
    <t>Количество экспозиций</t>
  </si>
  <si>
    <t>Информационно-аналитическая, методическая работа в музейной сфере</t>
  </si>
  <si>
    <t>Количество мероприятий</t>
  </si>
  <si>
    <t xml:space="preserve">Показ (организация показа) спектаклей (театральных постановок) на стационаре </t>
  </si>
  <si>
    <t xml:space="preserve">Показ (организация показа) спектаклей (театральных постановок) на выезде </t>
  </si>
  <si>
    <t>Количество публичных выступлений</t>
  </si>
  <si>
    <t>Показ (организация показа) спектаклей (театральных постановок) на гастролях</t>
  </si>
  <si>
    <t>Показ (организация показа) концертов и концертных программ на стационаре</t>
  </si>
  <si>
    <t>Число зрителей</t>
  </si>
  <si>
    <t>Показ (организация показа) концертов и концертных программ на выезде</t>
  </si>
  <si>
    <t>Показ (организация показа) концертов и концертных программ на гастролях</t>
  </si>
  <si>
    <t>Трансляция концертных программ через виртуальный концертный зал</t>
  </si>
  <si>
    <t>число зрителей</t>
  </si>
  <si>
    <t>Организация деятельности клубных формирований и формирований самодеятельного народного творчества
(бесплатная)</t>
  </si>
  <si>
    <t>число участников клубных формирований</t>
  </si>
  <si>
    <t>Организация деятельности клубных формирований и формирований самодеятельного народного творчества
(платная)</t>
  </si>
  <si>
    <t>Организация и проведение мероприятий 
(культурно-массовых (иной деятельности, в результате которой сохраняются, создаются, распространяются и осваиваются культурные ценности))
бесплатная - общерос</t>
  </si>
  <si>
    <t>Численность обучающихся</t>
  </si>
  <si>
    <t>Реализация образовательных программ среднего профессионального образования - программ подготовки специалистов среднего звена
53.00.00 Музыкальное искусство</t>
  </si>
  <si>
    <t>Реализация образовательных программ среднего профессионального образования - программ подготовки специалистов среднего звена
52.00.00 Сценические искусства и литературное творчество</t>
  </si>
  <si>
    <t>Реализация образовательных программ среднего профессионального образования - программ подготовки специалистов среднего звена
54.00.00 Изобразительное и прикладные виды искусств</t>
  </si>
  <si>
    <t>Информационно-аналитическое и методическое сопровождение деятельности учреждений дополнительного образования в сфере культуры и искусства</t>
  </si>
  <si>
    <t>Организация и проведение региональных  и отборочных этапов всероссийских мероприятий для учреждений дополнительного образования  в сфере культуры и искусства  (конкурсов, фестивалей, форумов, выставок, конференций, ярмарок и т.д.)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</si>
  <si>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</si>
  <si>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Количество документов</t>
  </si>
  <si>
    <t>Библиографическая обработка документов и создание каталогов</t>
  </si>
  <si>
    <t>Формирование, учет, изучение, обеспечение физического сохранения и безопасности музейных предметов, музейных коллекций</t>
  </si>
  <si>
    <t>Количество предметов</t>
  </si>
  <si>
    <t>Создание экспозиций (выставок) музеев, организация выездных выставок
В стационарных условиях</t>
  </si>
  <si>
    <t>Создание экспозиций (выставок) музеев, организация выездных выставок
Вне стационара</t>
  </si>
  <si>
    <t xml:space="preserve">Информационное, аналитическое  и ресурсное сопровождение развития художественных ремесел </t>
  </si>
  <si>
    <t>Обеспечение сохранения и использования объектов культурного наследия</t>
  </si>
  <si>
    <t>Количество объектов</t>
  </si>
  <si>
    <t>Создание спектаклей - драма малая форма (камерный спектакль)</t>
  </si>
  <si>
    <t>Количество 
новых 
(капитально-возобновленных) 
постановок</t>
  </si>
  <si>
    <t>Создание спектаклей - драма большая форма (многонаселенная пьеса, из двух и более актов)</t>
  </si>
  <si>
    <t>Создание спектаклей - кукольный спектакль малая форма (камерный спектакль)</t>
  </si>
  <si>
    <t>Создание концертов и концертных программ
Концерт камерного оркестра</t>
  </si>
  <si>
    <t>Создание концертов и концертных программ
Сборный концерт</t>
  </si>
  <si>
    <t>Выявление, изучение, 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</si>
  <si>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Организация деятельности клубных формирований и формирований самодеятельного народного творчества</t>
  </si>
  <si>
    <t>Количество клубных формирований</t>
  </si>
  <si>
    <t>Организация и проведение культурно-массовых мероприятий Методических (семинар, конференция)</t>
  </si>
  <si>
    <t>Количество проведенных 
мероприятий</t>
  </si>
  <si>
    <t>Организация и проведение культурно-массовых мероприятий Творческих (фестиваль, выставка, конкурс, смотр)</t>
  </si>
  <si>
    <t>Организация и проведение культурно-массовых мероприятий Культурно-массовые (иные зрелищные мероприятия)</t>
  </si>
  <si>
    <t>Организация и проведение мероприятий
(платная услуга)</t>
  </si>
  <si>
    <t>Количество посетителей</t>
  </si>
  <si>
    <t>Организация деятельности любительских объединений и проектных групп</t>
  </si>
  <si>
    <t>Количество любительских объединений и проектных групп</t>
  </si>
  <si>
    <t>Информационное, аналитическое и методическое сопровождение культурно-досуговой деятельности</t>
  </si>
  <si>
    <t>Количество трудозатрат</t>
  </si>
  <si>
    <t>Тысяча квадратных метров</t>
  </si>
  <si>
    <t>Ведение бухгалтерского учета бюджетными учреждениями, формирование регистров бухгалтерского учета</t>
  </si>
  <si>
    <t>Количество 
пользователей 
отчетов</t>
  </si>
  <si>
    <t>Ведение бухгалтерского учета автономными учреждениями, формирование регистров бухгалтерского учета</t>
  </si>
  <si>
    <t>Организация и осуществление транспортного обслуживания должностных лиц, государственных органов,  государственных областных учреждений культуры, образования в сфере культуры и искусства, государственных областных архивов, государственных и муниципальных учреждений</t>
  </si>
  <si>
    <t>Машино-часы работы автомобилей</t>
  </si>
  <si>
    <t>Обеспечение государственной охраны объектов культурного наследия регионального значения, выявленных объектов</t>
  </si>
  <si>
    <t>Количество материалов</t>
  </si>
  <si>
    <t>Осуществление сбора, систематизации, обработки и представления сводной информации о деятельности учреждений</t>
  </si>
  <si>
    <t>Количество учреждений, информация о деятельности которых подлежит сбору, систематизации, обработке</t>
  </si>
  <si>
    <t>Затраты на уплату налогов, в качестве объекта налогообложения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</si>
  <si>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</si>
  <si>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</si>
  <si>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</si>
  <si>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</si>
  <si>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</si>
  <si>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</si>
  <si>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</si>
  <si>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</si>
  <si>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</si>
  <si>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</si>
  <si>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</si>
  <si>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</si>
  <si>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</si>
  <si>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</si>
  <si>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</si>
  <si>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</si>
  <si>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</si>
  <si>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</si>
  <si>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</si>
  <si>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</si>
  <si>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</si>
  <si>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</si>
  <si>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</si>
  <si>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</si>
  <si>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</si>
  <si>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</si>
  <si>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</si>
  <si>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</si>
  <si>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</si>
  <si>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</si>
  <si>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</si>
  <si>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</si>
  <si>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</si>
  <si>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</si>
  <si>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</si>
  <si>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</si>
  <si>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</si>
  <si>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</si>
  <si>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</si>
  <si>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</si>
  <si>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</si>
  <si>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</si>
  <si>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</si>
  <si>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</si>
  <si>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</si>
  <si>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</si>
  <si>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</si>
  <si>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</si>
  <si>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</si>
  <si>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9.50</t>
  </si>
  <si>
    <t>9.51</t>
  </si>
  <si>
    <t>9.52</t>
  </si>
  <si>
    <t>9.53</t>
  </si>
  <si>
    <t>9.54</t>
  </si>
  <si>
    <t>Министерство спорта Мурманской области</t>
  </si>
  <si>
    <t>Объем финансового обеспечения оказания государственной услуги (работы)</t>
  </si>
  <si>
    <t>Реализация  программ спортивной подготовки на этапе начальной подготовки  по  виду спорта горнолыжный спорт</t>
  </si>
  <si>
    <t>чел.</t>
  </si>
  <si>
    <t>Реализация  программ спортивной подготовки  на  тренировочном этапе (этап спортивной специализации)  по  виду спорта горнолыжный спорт</t>
  </si>
  <si>
    <t>Реализация  программ спортивной подготовки  на этапе совершенствования спортивного мастерства   по  виду спорта горнолыжный спорт</t>
  </si>
  <si>
    <t>Реализация  программ спортивной подготовки  на этапе высшего  спортивного мастерства  по виду спорта  горнолыжный спорт</t>
  </si>
  <si>
    <t>Спортивная подготовка по олимпийским видам спорта Горнолыжный спорт этап начальной подготовки</t>
  </si>
  <si>
    <t>Спортивная подготовка по олимпийским видам спорта Горнолыжный спорт тренировоный этап (этап спортивной специализации)</t>
  </si>
  <si>
    <t>Спортивная подготовка по олимпийским видам спорта Горнолыжный спорт этап совершенствования спортивного мастрества</t>
  </si>
  <si>
    <t>Спортивная подготовка по олимпийским видам спорта Горнолыжный спорт этап высшего спортивного мастерства</t>
  </si>
  <si>
    <t>Спортивная подготовка по олимпийским видам спорта Фристайл этап начальной подготовки</t>
  </si>
  <si>
    <t>Спортивная подготовка по олимпийским видам спорта Фристайл тренировоный этап (этап спортивной специализации)</t>
  </si>
  <si>
    <t>Спортивная подготовка по олимпийским видам спорта Фристайл этап совершенствования спортивного мастрества</t>
  </si>
  <si>
    <t>Спортивная подготовка по олимпийским видам спорта Фристайл этап высшего спортивного мастерства</t>
  </si>
  <si>
    <t>Спортивная подготовка по олимпийским видам спорта (Сноуборд) на этапе начальной подготовки</t>
  </si>
  <si>
    <t>Спортивная подготовка по олимпийским видам спорта (Сноуборд) на тренировочном этапе спортивной специализации</t>
  </si>
  <si>
    <t>Спортивная подготовка по олимпийским видам спорта (Сноуборд) на этапе совершенствования спортивного мастерства</t>
  </si>
  <si>
    <t>Спортивная подготовка по олимпийским видам спорта (Сноуборд) на этапе высшего спортивного мастерства</t>
  </si>
  <si>
    <t>Спортивная подготовка по олимпийским видам спорта (Лыжное двеборье) на этапе начальной подготовки</t>
  </si>
  <si>
    <t>Спортивная подготовка по олимпийским видам спорта (Лыжное двеборье) на тренировочном этапе спортивной специализации</t>
  </si>
  <si>
    <t>Спортивная подготовка по олимпийским видам спорта (Спортивная борьба) на этапе начальной подготовки</t>
  </si>
  <si>
    <t>Спортивная подготовка по олимпийским видам спорта (Спортивная борьба) на тренировочном этапе спортивной специализации</t>
  </si>
  <si>
    <t>Спортивная подготовка по олимпийским видам спорта (Спортивная борьба) на этапе совершенствования спортивного мастерства</t>
  </si>
  <si>
    <t>Спортивная подготовка по олимпийским видам спорта (Парусный спорт) на этапе начальной подготовки</t>
  </si>
  <si>
    <t>Спортивная подготовка по олимпийским видам спорта (Велосипедный спорт) на этапе начальной подготовки</t>
  </si>
  <si>
    <t>Спортивная подготовка по олимпийским видам спорта (Роллерспорт) на этапе начальной подготовки</t>
  </si>
  <si>
    <t>Спортивная подготовка по олимпийским видам спорта (Скейтбординг) на этапе начальной подготовки</t>
  </si>
  <si>
    <t>Спортивная подготовка по олимпийским видам спорта (Скалолазанье) на этапе начальной подготовки</t>
  </si>
  <si>
    <t>Спортивная подготовка по олимпийским видам спорта (Плавание) на этапе начальной подготовки</t>
  </si>
  <si>
    <t>Спортивная подготовка по олимпийским видам спорта (Плавание) на тренировочном этапе спортивной специализации</t>
  </si>
  <si>
    <t>Спортивная подготовка по олимпийским видам спорта (Плавание) на этапе совершенствования спортивного мастерства</t>
  </si>
  <si>
    <t>Спортивная подготовка по олимпийским видам спорта (Плавание) на этапе высшего спортивного мастерства</t>
  </si>
  <si>
    <t>Спортивная подготовка по олимпийским видам спорта (Хоккей) на этапе начальной подготовки</t>
  </si>
  <si>
    <t>Спортивная подготовка по олимпийским видам спорта (Хоккей) на тренировочном этапе спортивной специализации</t>
  </si>
  <si>
    <t>Спортивная подготовка по олимпийским видам спорта
(футбол этап начальной подготовки)</t>
  </si>
  <si>
    <t>Спортивная подготовка по олимпийским видам спорта
(футбол тренировочный этап  (этап спортивной специализации))</t>
  </si>
  <si>
    <t>Спортивная подготовка по олимпийским видам спорта (Лыжные гонки) на этапе начальной подготовки</t>
  </si>
  <si>
    <t>Спортивная подготовка по олимпийским видам спорта (Лыжные гонки) на тренировочном этапе спортивной специализации</t>
  </si>
  <si>
    <t>Спортивная подготовка по олимпийским видам спорта (Лыжные гонки) на этапе совершенствования спортивного мастерства</t>
  </si>
  <si>
    <t>Спортивная подготовка по олимпийским видам спорта (Лыжные гонки) на этапе высшего спортивного мастерства</t>
  </si>
  <si>
    <t>Спортивная подготовка по олимпийским видам спорта (Биатлон) на этапе начальной подготовки</t>
  </si>
  <si>
    <t>Спортивная подготовка по олимпийским видам спорта (Биатлон) на тренировочном этапе спортивной специализации</t>
  </si>
  <si>
    <t>Спортивная подготовка по олимпийским видам спорта (Битлон) на этапе совершенствования спортивного мастерства</t>
  </si>
  <si>
    <t>Спортивная подготовка по олимпийским видам спорта (Биатлон) на этапе высшего спортивного мастерства</t>
  </si>
  <si>
    <t>Спортивная подготовка по неолимпийским видам спорта (самбо -Этап начальной подготовки)</t>
  </si>
  <si>
    <t>Спортивная подготовка по неолимпийским видам спорта (самбо -Тренировочный этап (этап спортивной специализации)</t>
  </si>
  <si>
    <t>Спортивная подготовка по олимпийским видам спорта (художественная гимнастика -Этап начальной подготовки)</t>
  </si>
  <si>
    <t>Спортивная подготовка по олимпийским видам спорта (художественная гимнастика -Тренировочный этап (этап спортивной специализации)</t>
  </si>
  <si>
    <t xml:space="preserve">Спортивная подготовка по неолимпийским видам спорта (шахматы -Этап начальной подготовки) </t>
  </si>
  <si>
    <t>Спортивная подготовка по неолимпийским видам спорта (шахматы -Тренировочный этап (этап спортивной специализации)</t>
  </si>
  <si>
    <t xml:space="preserve">Спортивная подготовка по неолимпийским видам спорта (пауэрлифтинг - Этап начальной подготовки) </t>
  </si>
  <si>
    <t>Спортивная подготовка по олимпийским видам спорта (санный спорт), этап начальной подготовки), до 1 года всего групп, в т.ч. по тренерам</t>
  </si>
  <si>
    <t>Спортивная подготовка по олимпийским видам спорта  (санный спорт) этап начальной подготовки), свыше 1 года, всего групп, в т.ч. по тренерам</t>
  </si>
  <si>
    <t>Спортивная подготовка по олимпийским видам спорта (санный спорт ),  тренировочный этап (этап спортивной специализации)), свыше 2 лет, в т.ч.по тренерам</t>
  </si>
  <si>
    <t>Спортивная подготовка по олимпийским видам спорта (санный спорт ),  этап спортивного совершенствования</t>
  </si>
  <si>
    <t>Спортивная подготовка по олимпийским видам спорта (санный спорт ),  этап высшего спортивного мастерства), в т.ч. по тренерам</t>
  </si>
  <si>
    <t>Организация и проведение официальных спортивных мероприятий (Всероссийские)</t>
  </si>
  <si>
    <t>Штук</t>
  </si>
  <si>
    <t>Организация и проведение официальных спортивных мероприятий (Межрегиональные)</t>
  </si>
  <si>
    <t>Организация и проведение официальных спортивных мероприятий (Региональные)</t>
  </si>
  <si>
    <t>Организация и проведение официальных физкультурных (физкультурно-оздоровительных) мероприятий (Всероссийские)</t>
  </si>
  <si>
    <t>Организация и проведение официальных физкультурных (физкультурно-оздоровительных) мероприятий (Региональные)</t>
  </si>
  <si>
    <t>Пропаганда физической культуры, спорта и здорового образа жизни</t>
  </si>
  <si>
    <t>Организация мероприятий по подготовке спортивных сборных команд (Спортивные сборные командые субъектов Российской Федерации)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</si>
  <si>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 (за исключением тестирования выполнения нормативов испытаний комплекса ГТО)</t>
  </si>
  <si>
    <t>Организация и обеспечение подготовки спортивного резерва</t>
  </si>
  <si>
    <t>количество лиц, прошедших спортивную подготовку</t>
  </si>
  <si>
    <t>Обеспечение участия спортивных сборных команд в официальных спортивных мероприятиях (Международные)</t>
  </si>
  <si>
    <t>Обеспечение участия спортивных сборных команд в официальных спортивных мероприятиях (Всероссийские)</t>
  </si>
  <si>
    <t>Обеспечение участия спортивных сборных команд в официальных спортивных мероприятиях (Межрегиональные)</t>
  </si>
  <si>
    <t>Обеспечение доступа к объектам спорта</t>
  </si>
  <si>
    <t>Проведение тестирования выполнения нормативов испытаний (тестов) комплекса ГТО</t>
  </si>
  <si>
    <t>Обеспечение участия в официальных физкультурных (физкультурно-оздоровительных) мероприятий  (Всероссийские)</t>
  </si>
  <si>
    <t>не менее 15</t>
  </si>
  <si>
    <t>не менее 2</t>
  </si>
  <si>
    <t xml:space="preserve">Реализация спортивной подготовки по видам спорта (горнолыжный спорт - спортивно-оздоровительный этап) </t>
  </si>
  <si>
    <t xml:space="preserve">Реализация спортивной подготовки по видам спорта (хоккей - спортивно-оздоровительный этап) 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</si>
  <si>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</si>
  <si>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</si>
  <si>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</si>
  <si>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</si>
  <si>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</si>
  <si>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</si>
  <si>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</si>
  <si>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</si>
  <si>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</si>
  <si>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</si>
  <si>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</si>
  <si>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</si>
  <si>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</si>
  <si>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</si>
  <si>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</si>
  <si>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</si>
  <si>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</si>
  <si>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</si>
  <si>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</si>
  <si>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</si>
  <si>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</si>
  <si>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</si>
  <si>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</si>
  <si>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</si>
  <si>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</si>
  <si>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</si>
  <si>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</si>
  <si>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</si>
  <si>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</si>
  <si>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10.30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</si>
  <si>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</si>
  <si>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</si>
  <si>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</si>
  <si>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</si>
  <si>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</si>
  <si>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</si>
  <si>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</si>
  <si>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</si>
  <si>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</si>
  <si>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</si>
  <si>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</si>
  <si>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</si>
  <si>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</si>
  <si>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</si>
  <si>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</si>
  <si>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</si>
  <si>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</si>
  <si>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</si>
  <si>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</si>
  <si>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10.50</t>
  </si>
  <si>
    <t>10.51</t>
  </si>
  <si>
    <t>10.52</t>
  </si>
  <si>
    <t>10.53</t>
  </si>
  <si>
    <t>10.54</t>
  </si>
  <si>
    <t>10.55</t>
  </si>
  <si>
    <t>10.56</t>
  </si>
  <si>
    <t>10.57</t>
  </si>
  <si>
    <t>10.58</t>
  </si>
  <si>
    <t>10.59</t>
  </si>
  <si>
    <t>10.60</t>
  </si>
  <si>
    <t>10.61</t>
  </si>
  <si>
    <t>10.62</t>
  </si>
  <si>
    <t>10.63</t>
  </si>
  <si>
    <t>10.64</t>
  </si>
  <si>
    <t>10.65</t>
  </si>
  <si>
    <t>10.66</t>
  </si>
  <si>
    <t>10.67</t>
  </si>
  <si>
    <t>10.68</t>
  </si>
  <si>
    <t>10.69</t>
  </si>
  <si>
    <t>10.70</t>
  </si>
  <si>
    <t>10.71</t>
  </si>
  <si>
    <t>10.72</t>
  </si>
  <si>
    <t>10.73</t>
  </si>
  <si>
    <t>Комитет по ветеринарии Мурманской области</t>
  </si>
  <si>
    <t>Осуществление функций в сфере обращения с животными</t>
  </si>
  <si>
    <t>голова</t>
  </si>
  <si>
    <t>количество учетных площадок</t>
  </si>
  <si>
    <t>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х лечению</t>
  </si>
  <si>
    <t>количество голов/тыс. голов</t>
  </si>
  <si>
    <t>Проведение плановых лабораторных исследований на особо опасные болезни животных (птиц), болезни общих для человека и животных (птиц), включая отбор проб и их транспортировку</t>
  </si>
  <si>
    <t>количество исследований</t>
  </si>
  <si>
    <t>Проведение лабораторных исследований в рамках осуществления регионального государственного ветеринарного надзора, включая отбор проб и их транспортировку</t>
  </si>
  <si>
    <t>Проведение государственного мониторинга остатков запрещенных и вредных веществ в организме живых животных и продуктаж животного происхождения, включая отбор проб и их транспортировку</t>
  </si>
  <si>
    <t>количество проб</t>
  </si>
  <si>
    <t>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</t>
  </si>
  <si>
    <t>Количество голов</t>
  </si>
  <si>
    <t>Тысяча голов</t>
  </si>
  <si>
    <t>Количество проб</t>
  </si>
  <si>
    <t xml:space="preserve">Единица </t>
  </si>
  <si>
    <t xml:space="preserve">Количество квадратных метров </t>
  </si>
  <si>
    <t>м2</t>
  </si>
  <si>
    <t>Проведение мероприятий по защите населения от болезней общих для человека и животных и пищевых отравлений</t>
  </si>
  <si>
    <t>Оформление и выдача ветеринарных сопроводительных документов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</si>
  <si>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</si>
  <si>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</si>
  <si>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</si>
  <si>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</si>
  <si>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</si>
  <si>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</si>
  <si>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</si>
  <si>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</si>
  <si>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</si>
  <si>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</si>
  <si>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</si>
  <si>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</si>
  <si>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</si>
  <si>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</si>
  <si>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</si>
  <si>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</si>
  <si>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</si>
  <si>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</si>
  <si>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</si>
  <si>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Министерство цифрового развития Мурманской области</t>
  </si>
  <si>
    <t xml:space="preserve"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 </t>
  </si>
  <si>
    <t>Количество ИС обеспечения типовой деятельности</t>
  </si>
  <si>
    <t>ед.</t>
  </si>
  <si>
    <t>Количество автоматизированных рабочих мест</t>
  </si>
  <si>
    <t>Количество компонентов инфраструктуры</t>
  </si>
  <si>
    <t xml:space="preserve">Осуществление работ по обеспечению требований информационной безопасности </t>
  </si>
  <si>
    <t>Количество средств ВТ входящих в состав защищаемых объеектов информатизации</t>
  </si>
  <si>
    <t>Обслуживание защищенных сетей (ЗС) других операторов информационных систем</t>
  </si>
  <si>
    <t xml:space="preserve">Создание и развитие информационных систем и компонентов информационно-телекоммуникационной инфраструктуры </t>
  </si>
  <si>
    <t>Количество ИС обеспечения специальной деятельности</t>
  </si>
  <si>
    <t xml:space="preserve">Организация работы Центра управления регионом (ЦУР) </t>
  </si>
  <si>
    <t>Количество ИС  интегрированных в ЦУР</t>
  </si>
  <si>
    <t>Объем средств</t>
  </si>
  <si>
    <t>Организация предоставления государственных и муниципальных услуг в многофункциональных центрах предоставления государственных  и муниципальных услуг</t>
  </si>
  <si>
    <t>Количество оказанных услуг</t>
  </si>
  <si>
    <t xml:space="preserve">294400								
								</t>
  </si>
  <si>
    <t>Ведение базы данных регистрации граждан в жилых помещениях</t>
  </si>
  <si>
    <t>Количество жилых помещений</t>
  </si>
  <si>
    <t>12.1</t>
  </si>
  <si>
    <t>12.2</t>
  </si>
  <si>
    <t>12.3</t>
  </si>
  <si>
    <t>12.4</t>
  </si>
  <si>
    <t>12.5</t>
  </si>
  <si>
    <t>12.6</t>
  </si>
  <si>
    <t>12.7</t>
  </si>
  <si>
    <t>Комитет по конкурентной политике Мурманской области</t>
  </si>
  <si>
    <t>Осуществление материально-технического обеспечения 
деятельности организаций</t>
  </si>
  <si>
    <t>Доля выполненных заявок</t>
  </si>
  <si>
    <t>Процент</t>
  </si>
  <si>
    <t>13.1</t>
  </si>
  <si>
    <t>Министерство внутренней политики Мурманской области</t>
  </si>
  <si>
    <t>Сохранение этнокультурного многообразия народов Российской Федерации, защита прав национальных меньшинств</t>
  </si>
  <si>
    <t xml:space="preserve">1. Количество проведенных мероприятий;                                       </t>
  </si>
  <si>
    <t xml:space="preserve">2. Издание литературы </t>
  </si>
  <si>
    <t>14.1</t>
  </si>
  <si>
    <t>Наименование показателя</t>
  </si>
  <si>
    <t>1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</si>
  <si>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</si>
  <si>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</si>
  <si>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</si>
  <si>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</si>
  <si>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</si>
  <si>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</si>
  <si>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</si>
  <si>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</si>
  <si>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</si>
  <si>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</si>
  <si>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</si>
  <si>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</si>
  <si>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</si>
  <si>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</si>
  <si>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</si>
  <si>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</si>
  <si>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</si>
  <si>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</si>
  <si>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</si>
  <si>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</si>
  <si>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</si>
  <si>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</si>
  <si>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</si>
  <si>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</si>
  <si>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</si>
  <si>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</si>
  <si>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</si>
  <si>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</si>
  <si>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</si>
  <si>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</si>
  <si>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</si>
  <si>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</si>
  <si>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</si>
  <si>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</si>
  <si>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</si>
  <si>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</si>
  <si>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</si>
  <si>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</si>
  <si>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</si>
  <si>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</si>
  <si>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</si>
  <si>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</si>
  <si>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</si>
  <si>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</si>
  <si>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</si>
  <si>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</si>
  <si>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</si>
  <si>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</si>
  <si>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</si>
  <si>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</si>
  <si>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</si>
  <si>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</si>
  <si>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</si>
  <si>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</si>
  <si>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</si>
  <si>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</si>
  <si>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</si>
  <si>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</si>
  <si>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</si>
  <si>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</si>
  <si>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</si>
  <si>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</si>
  <si>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</si>
  <si>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</si>
  <si>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</si>
  <si>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</si>
  <si>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</si>
  <si>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</si>
  <si>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</si>
  <si>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2.70</t>
  </si>
  <si>
    <t>2.71</t>
  </si>
  <si>
    <t>2.72</t>
  </si>
  <si>
    <t>2.73</t>
  </si>
  <si>
    <t>2.74</t>
  </si>
  <si>
    <t>2.75</t>
  </si>
  <si>
    <t>2.76</t>
  </si>
  <si>
    <t>2.77</t>
  </si>
  <si>
    <t>2.78</t>
  </si>
  <si>
    <t>2.79</t>
  </si>
  <si>
    <t>2.80</t>
  </si>
  <si>
    <t>2.81</t>
  </si>
  <si>
    <t>2.82</t>
  </si>
  <si>
    <t>2.83</t>
  </si>
  <si>
    <t>2.84</t>
  </si>
  <si>
    <t>2.85</t>
  </si>
  <si>
    <t>2.86</t>
  </si>
  <si>
    <t>2.87</t>
  </si>
  <si>
    <t>2.88</t>
  </si>
  <si>
    <t>2.89</t>
  </si>
  <si>
    <t>2.90</t>
  </si>
  <si>
    <t>2.91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</si>
  <si>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</si>
  <si>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</si>
  <si>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</si>
  <si>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</si>
  <si>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</si>
  <si>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</si>
  <si>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</si>
  <si>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</si>
  <si>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</si>
  <si>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</si>
  <si>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</si>
  <si>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</si>
  <si>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</si>
  <si>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</si>
  <si>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</si>
  <si>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</si>
  <si>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</si>
  <si>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</si>
  <si>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</si>
  <si>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</si>
  <si>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</si>
  <si>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</si>
  <si>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</si>
  <si>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</si>
  <si>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</si>
  <si>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</si>
  <si>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</si>
  <si>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</si>
  <si>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</si>
  <si>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</si>
  <si>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</si>
  <si>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</si>
  <si>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</si>
  <si>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</si>
  <si>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</si>
  <si>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</si>
  <si>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</si>
  <si>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</si>
  <si>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</si>
  <si>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4.43</t>
  </si>
  <si>
    <t>4.44</t>
  </si>
  <si>
    <t>4.45</t>
  </si>
  <si>
    <t>4.46</t>
  </si>
  <si>
    <t>4.47</t>
  </si>
  <si>
    <t>4.48</t>
  </si>
  <si>
    <t>4.49</t>
  </si>
  <si>
    <t>4.50</t>
  </si>
  <si>
    <t>4.51</t>
  </si>
  <si>
    <t>4.52</t>
  </si>
  <si>
    <t>4.53</t>
  </si>
  <si>
    <t>4.54</t>
  </si>
  <si>
    <t>4.55</t>
  </si>
  <si>
    <t>4.56</t>
  </si>
  <si>
    <t>4.57</t>
  </si>
  <si>
    <t>4.58</t>
  </si>
  <si>
    <t>4.59</t>
  </si>
  <si>
    <t>4.60</t>
  </si>
  <si>
    <t>4.61</t>
  </si>
  <si>
    <t>4.62</t>
  </si>
  <si>
    <t>4.63</t>
  </si>
  <si>
    <t>4.64</t>
  </si>
  <si>
    <t>4.65</t>
  </si>
  <si>
    <t>4.66</t>
  </si>
  <si>
    <t>4.67</t>
  </si>
  <si>
    <t>4.68</t>
  </si>
  <si>
    <t>4.69</t>
  </si>
  <si>
    <t>4.70</t>
  </si>
  <si>
    <t>4.71</t>
  </si>
  <si>
    <t>4.72</t>
  </si>
  <si>
    <t>4.73</t>
  </si>
  <si>
    <t>4.74</t>
  </si>
  <si>
    <t>4.75</t>
  </si>
  <si>
    <t>4.76</t>
  </si>
  <si>
    <t>4.77</t>
  </si>
  <si>
    <t>4.78</t>
  </si>
  <si>
    <t>4.79</t>
  </si>
  <si>
    <t>4.80</t>
  </si>
  <si>
    <t>4.81</t>
  </si>
  <si>
    <t>4.82</t>
  </si>
  <si>
    <t>4.83</t>
  </si>
  <si>
    <t>4.84</t>
  </si>
  <si>
    <t>4.85</t>
  </si>
  <si>
    <t>4.86</t>
  </si>
  <si>
    <t>4.87</t>
  </si>
  <si>
    <t>4.88</t>
  </si>
  <si>
    <t>4.89</t>
  </si>
  <si>
    <t>4.90</t>
  </si>
  <si>
    <t>4.91</t>
  </si>
  <si>
    <t>Итого по Министерству здравоохранения Мурманской области</t>
  </si>
  <si>
    <t xml:space="preserve">Итого по Министерству труда и социального развития Мурманской области </t>
  </si>
  <si>
    <t>Итого по Министерству развития Арктики и экономики Мурманской области</t>
  </si>
  <si>
    <t>Итого по Министерству имущественных отношений Мурманской области</t>
  </si>
  <si>
    <t>Итого по Аппарату Правительства Мурманской области (министерство)</t>
  </si>
  <si>
    <t>Итого по Комитету молодежной политики Мурманской области</t>
  </si>
  <si>
    <t>Итого по Министерству культуры Мурманской области</t>
  </si>
  <si>
    <t>Итого по Министерству спорта Мурманской области</t>
  </si>
  <si>
    <t>Итого по Комитету по ветеринарии Мурманской области</t>
  </si>
  <si>
    <t>Итого по Министерству цифрового развития Мурманской области</t>
  </si>
  <si>
    <t>Итого по Комитету по конкурентной политике Мурманской области</t>
  </si>
  <si>
    <t>Итого по Министерству внутренней политики Мурманской области</t>
  </si>
  <si>
    <t>Итого объем финансового обеспечения государственных услуг (работ)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</si>
</sst>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0" applyFont="1"/>
    <xf numFmtId="165" fontId="9" fillId="0" borderId="1" xfId="0" applyNumberFormat="1" applyFont="1" applyFill="1" applyBorder="1" applyAlignment="1">
      <alignment horizontal="left" vertical="top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left" vertical="top" wrapText="1"/>
    </xf>
    <xf numFmtId="165" fontId="11" fillId="0" borderId="1" xfId="0" applyNumberFormat="1" applyFont="1" applyFill="1" applyBorder="1" applyAlignment="1">
      <alignment horizontal="left" vertical="top" wrapText="1"/>
    </xf>
    <xf numFmtId="165" fontId="9" fillId="2" borderId="1" xfId="0" applyNumberFormat="1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0" fontId="6" fillId="3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left" vertical="top" wrapText="1"/>
    </xf>
    <xf numFmtId="165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165" fontId="5" fillId="0" borderId="5" xfId="0" applyNumberFormat="1" applyFont="1" applyFill="1" applyBorder="1" applyAlignment="1">
      <alignment horizontal="left" vertical="top" wrapText="1"/>
    </xf>
    <xf numFmtId="165" fontId="5" fillId="0" borderId="6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18" fillId="2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2" borderId="6" xfId="0" applyNumberFormat="1" applyFont="1" applyFill="1" applyBorder="1" applyAlignment="1">
      <alignment horizontal="center" vertical="top" wrapText="1"/>
    </xf>
    <xf numFmtId="0" fontId="6" fillId="3" borderId="8" xfId="0" applyNumberFormat="1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165" fontId="5" fillId="2" borderId="1" xfId="0" applyNumberFormat="1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165" fontId="5" fillId="2" borderId="1" xfId="0" applyNumberFormat="1" applyFont="1" applyFill="1" applyBorder="1" applyAlignment="1">
      <alignment horizontal="left" vertical="top" wrapText="1"/>
    </xf>
    <xf numFmtId="165" fontId="5" fillId="2" borderId="1" xfId="0" applyNumberFormat="1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165" fontId="6" fillId="2" borderId="1" xfId="0" applyNumberFormat="1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5" xfId="0" applyNumberFormat="1" applyFont="1" applyBorder="1" applyAlignment="1">
      <alignment horizontal="left" vertical="top" wrapText="1"/>
    </xf>
    <xf numFmtId="0" fontId="5" fillId="0" borderId="6" xfId="0" applyNumberFormat="1" applyFont="1" applyBorder="1" applyAlignment="1">
      <alignment horizontal="left" vertical="top" wrapText="1"/>
    </xf>
    <xf numFmtId="165" fontId="5" fillId="0" borderId="7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4" fontId="13" fillId="2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9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9" fillId="0" borderId="0" xfId="0" applyFont="1" applyAlignment="1">
      <alignment horizontal="right" vertical="top"/>
    </xf>
    <xf numFmtId="165" fontId="13" fillId="2" borderId="1" xfId="0" applyNumberFormat="1" applyFont="1" applyFill="1" applyBorder="1" applyAlignment="1">
      <alignment horizontal="center" vertical="top" wrapText="1"/>
    </xf>
    <xf numFmtId="165" fontId="13" fillId="2" borderId="1" xfId="0" applyNumberFormat="1" applyFont="1" applyFill="1" applyBorder="1" applyAlignment="1">
      <alignment horizontal="center" vertical="top"/>
    </xf>
    <xf numFmtId="165" fontId="6" fillId="2" borderId="1" xfId="0" applyNumberFormat="1" applyFont="1" applyFill="1" applyBorder="1" applyAlignment="1">
      <alignment horizontal="center" vertical="top" wrapText="1"/>
    </xf>
    <xf numFmtId="165" fontId="13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/>
    </xf>
    <xf numFmtId="165" fontId="7" fillId="0" borderId="1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Border="1" applyAlignment="1">
      <alignment horizontal="center" vertical="top"/>
    </xf>
    <xf numFmtId="165" fontId="9" fillId="0" borderId="1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165" fontId="5" fillId="0" borderId="0" xfId="0" applyNumberFormat="1" applyFont="1" applyFill="1" applyAlignment="1">
      <alignment horizontal="center" vertical="top"/>
    </xf>
    <xf numFmtId="165" fontId="6" fillId="0" borderId="0" xfId="0" applyNumberFormat="1" applyFont="1" applyFill="1" applyAlignment="1">
      <alignment horizontal="center" vertical="top"/>
    </xf>
  </cellXfs>
  <cellStyles count="6">
    <cellStyle name="Обычный" xfId="0" builtinId="0"/>
    <cellStyle name="Обычный 2" xfId="1"/>
    <cellStyle name="Обычный 2 2" xfId="2"/>
    <cellStyle name="Финансовый 2" xfId="3"/>
    <cellStyle name="Финансовый 3" xfId="4"/>
    <cellStyle name="Финансовый 4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3"/>
  <sheetViews>
    <sheetView tabSelected="1" zoomScale="90" zoomScaleNormal="90" zoomScaleSheetLayoutView="90" workbookViewId="0">
      <pane ySplit="4" topLeftCell="A912" activePane="bottomLeft" state="frozen"/>
      <selection pane="bottomLeft" activeCell="B922" sqref="B922"/>
    </sheetView>
  </sheetViews>
  <sheetFormatPr defaultRowHeight="12.75" x14ac:dyDescent="0.2"/>
  <cols>
    <col min="1" max="1" width="9" style="37" customWidth="1"/>
    <col min="2" max="2" width="50.7109375" style="42" customWidth="1"/>
    <col min="3" max="3" width="26.85546875" style="42" customWidth="1"/>
    <col min="4" max="4" width="16.7109375" style="42" customWidth="1"/>
    <col min="5" max="6" width="13" style="37" customWidth="1"/>
    <col min="7" max="7" width="13.42578125" style="37" customWidth="1"/>
    <col min="8" max="8" width="13.5703125" style="37" customWidth="1"/>
    <col min="9" max="9" width="13.28515625" style="74" customWidth="1"/>
    <col min="10" max="10" width="11.42578125" style="1" customWidth="1"/>
    <col min="11" max="11" width="11.5703125" style="1" customWidth="1"/>
    <col min="12" max="16384" width="9.140625" style="1"/>
  </cols>
  <sheetData>
    <row r="1" spans="1:9" ht="15.75" customHeight="1" x14ac:dyDescent="0.2">
      <c r="H1" s="64" t="s">
        <v>10</v>
      </c>
      <c r="I1" s="64"/>
    </row>
    <row r="2" spans="1:9" ht="33.75" customHeight="1" x14ac:dyDescent="0.2">
      <c r="B2" s="23" t="s">
        <v>6</v>
      </c>
      <c r="C2" s="23"/>
      <c r="D2" s="23"/>
      <c r="E2" s="23"/>
      <c r="F2" s="23"/>
      <c r="G2" s="23"/>
      <c r="H2" s="23"/>
      <c r="I2" s="23"/>
    </row>
    <row r="4" spans="1:9" ht="36" customHeight="1" x14ac:dyDescent="0.2">
      <c r="A4" s="3" t="s">
        <v>1</v>
      </c>
      <c r="B4" s="16" t="s">
        <v>0</v>
      </c>
      <c r="C4" s="3" t="s">
        <v>897</v>
      </c>
      <c r="D4" s="3" t="s">
        <v>2</v>
      </c>
      <c r="E4" s="3" t="s">
        <v>11</v>
      </c>
      <c r="F4" s="3" t="s">
        <v>12</v>
      </c>
      <c r="G4" s="3" t="s">
        <v>4</v>
      </c>
      <c r="H4" s="3" t="s">
        <v>9</v>
      </c>
      <c r="I4" s="3" t="s">
        <v>13</v>
      </c>
    </row>
    <row r="5" spans="1:9" ht="14.25" customHeight="1" x14ac:dyDescent="0.2">
      <c r="A5" s="8" t="s">
        <v>898</v>
      </c>
      <c r="B5" s="26" t="s">
        <v>130</v>
      </c>
      <c r="C5" s="27"/>
      <c r="D5" s="27"/>
      <c r="E5" s="27"/>
      <c r="F5" s="27"/>
      <c r="G5" s="27"/>
      <c r="H5" s="27"/>
      <c r="I5" s="28"/>
    </row>
    <row r="6" spans="1:9" ht="38.25" x14ac:dyDescent="0.2">
      <c r="A6" s="20" t="s">
        <v>899</v>
      </c>
      <c r="B6" s="44" t="s">
        <v>131</v>
      </c>
      <c r="C6" s="43" t="s">
        <v>3</v>
      </c>
      <c r="D6" s="43" t="s">
        <v>83</v>
      </c>
      <c r="E6" s="38">
        <v>57</v>
      </c>
      <c r="F6" s="38">
        <v>57</v>
      </c>
      <c r="G6" s="38">
        <v>57</v>
      </c>
      <c r="H6" s="38">
        <v>57</v>
      </c>
      <c r="I6" s="38">
        <v>57</v>
      </c>
    </row>
    <row r="7" spans="1:9" ht="51" x14ac:dyDescent="0.2">
      <c r="A7" s="25"/>
      <c r="B7" s="44"/>
      <c r="C7" s="43" t="s">
        <v>132</v>
      </c>
      <c r="D7" s="43" t="s">
        <v>8</v>
      </c>
      <c r="E7" s="38">
        <v>62916.9</v>
      </c>
      <c r="F7" s="38">
        <v>65291.8</v>
      </c>
      <c r="G7" s="38">
        <v>73618.2</v>
      </c>
      <c r="H7" s="38">
        <f>G7*1.044+141.2</f>
        <v>76998.6008</v>
      </c>
      <c r="I7" s="38">
        <v>80517.600000000006</v>
      </c>
    </row>
    <row r="8" spans="1:9" ht="38.25" x14ac:dyDescent="0.2">
      <c r="A8" s="20" t="s">
        <v>900</v>
      </c>
      <c r="B8" s="44" t="s">
        <v>133</v>
      </c>
      <c r="C8" s="43" t="s">
        <v>3</v>
      </c>
      <c r="D8" s="43" t="s">
        <v>83</v>
      </c>
      <c r="E8" s="38">
        <v>52</v>
      </c>
      <c r="F8" s="38">
        <v>52</v>
      </c>
      <c r="G8" s="38">
        <v>52</v>
      </c>
      <c r="H8" s="38">
        <v>52</v>
      </c>
      <c r="I8" s="38">
        <v>52</v>
      </c>
    </row>
    <row r="9" spans="1:9" ht="51" x14ac:dyDescent="0.2">
      <c r="A9" s="25"/>
      <c r="B9" s="44" t="s">
        <v>14</v>
      </c>
      <c r="C9" s="43" t="s">
        <v>132</v>
      </c>
      <c r="D9" s="43" t="s">
        <v>8</v>
      </c>
      <c r="E9" s="38">
        <v>71996.2</v>
      </c>
      <c r="F9" s="38">
        <v>74866.3</v>
      </c>
      <c r="G9" s="38">
        <f>F9*1.127</f>
        <v>84374.320099999997</v>
      </c>
      <c r="H9" s="38">
        <f>G9*1.044</f>
        <v>88086.790184400001</v>
      </c>
      <c r="I9" s="38">
        <f>H9*1.045</f>
        <v>92050.695742697993</v>
      </c>
    </row>
    <row r="10" spans="1:9" ht="38.25" customHeight="1" x14ac:dyDescent="0.2">
      <c r="A10" s="20" t="s">
        <v>901</v>
      </c>
      <c r="B10" s="44" t="s">
        <v>134</v>
      </c>
      <c r="C10" s="43" t="s">
        <v>3</v>
      </c>
      <c r="D10" s="43" t="s">
        <v>83</v>
      </c>
      <c r="E10" s="38">
        <v>170</v>
      </c>
      <c r="F10" s="38">
        <v>170</v>
      </c>
      <c r="G10" s="38">
        <v>170</v>
      </c>
      <c r="H10" s="38">
        <v>170</v>
      </c>
      <c r="I10" s="38">
        <v>170</v>
      </c>
    </row>
    <row r="11" spans="1:9" ht="51" x14ac:dyDescent="0.2">
      <c r="A11" s="25"/>
      <c r="B11" s="44"/>
      <c r="C11" s="43" t="s">
        <v>132</v>
      </c>
      <c r="D11" s="43" t="s">
        <v>8</v>
      </c>
      <c r="E11" s="38">
        <v>7582.2</v>
      </c>
      <c r="F11" s="38">
        <v>7872.9</v>
      </c>
      <c r="G11" s="38">
        <f>F11*1.127</f>
        <v>8872.7582999999995</v>
      </c>
      <c r="H11" s="38">
        <f>G11*1.044</f>
        <v>9263.1596651999989</v>
      </c>
      <c r="I11" s="38">
        <f>H11*1.045</f>
        <v>9680.0018501339982</v>
      </c>
    </row>
    <row r="12" spans="1:9" ht="38.25" x14ac:dyDescent="0.2">
      <c r="A12" s="20" t="s">
        <v>902</v>
      </c>
      <c r="B12" s="44" t="s">
        <v>135</v>
      </c>
      <c r="C12" s="43" t="s">
        <v>3</v>
      </c>
      <c r="D12" s="43" t="s">
        <v>83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</row>
    <row r="13" spans="1:9" ht="51" x14ac:dyDescent="0.2">
      <c r="A13" s="25"/>
      <c r="B13" s="44"/>
      <c r="C13" s="43" t="s">
        <v>132</v>
      </c>
      <c r="D13" s="43" t="s">
        <v>8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</row>
    <row r="14" spans="1:9" ht="38.25" x14ac:dyDescent="0.2">
      <c r="A14" s="20" t="s">
        <v>903</v>
      </c>
      <c r="B14" s="45" t="s">
        <v>136</v>
      </c>
      <c r="C14" s="43" t="s">
        <v>3</v>
      </c>
      <c r="D14" s="59" t="s">
        <v>83</v>
      </c>
      <c r="E14" s="65">
        <v>800</v>
      </c>
      <c r="F14" s="65">
        <v>800</v>
      </c>
      <c r="G14" s="65">
        <v>800</v>
      </c>
      <c r="H14" s="65">
        <v>800</v>
      </c>
      <c r="I14" s="65">
        <v>800</v>
      </c>
    </row>
    <row r="15" spans="1:9" ht="51" x14ac:dyDescent="0.2">
      <c r="A15" s="25"/>
      <c r="B15" s="46"/>
      <c r="C15" s="43" t="s">
        <v>132</v>
      </c>
      <c r="D15" s="43" t="s">
        <v>8</v>
      </c>
      <c r="E15" s="65">
        <v>6717.6</v>
      </c>
      <c r="F15" s="65">
        <v>7068.69</v>
      </c>
      <c r="G15" s="65">
        <f>F15*1.108</f>
        <v>7832.1085200000007</v>
      </c>
      <c r="H15" s="65">
        <f>G15*1.029</f>
        <v>8059.2396670799999</v>
      </c>
      <c r="I15" s="65">
        <f>H15*1.036</f>
        <v>8349.3722950948795</v>
      </c>
    </row>
    <row r="16" spans="1:9" ht="38.25" x14ac:dyDescent="0.2">
      <c r="A16" s="20" t="s">
        <v>904</v>
      </c>
      <c r="B16" s="45" t="s">
        <v>137</v>
      </c>
      <c r="C16" s="43" t="s">
        <v>3</v>
      </c>
      <c r="D16" s="59" t="s">
        <v>83</v>
      </c>
      <c r="E16" s="65">
        <v>11</v>
      </c>
      <c r="F16" s="65">
        <v>11</v>
      </c>
      <c r="G16" s="65">
        <v>11</v>
      </c>
      <c r="H16" s="65">
        <v>11</v>
      </c>
      <c r="I16" s="65">
        <v>11</v>
      </c>
    </row>
    <row r="17" spans="1:9" ht="51" x14ac:dyDescent="0.2">
      <c r="A17" s="25"/>
      <c r="B17" s="46"/>
      <c r="C17" s="43" t="s">
        <v>132</v>
      </c>
      <c r="D17" s="43" t="s">
        <v>8</v>
      </c>
      <c r="E17" s="65">
        <v>3213.92</v>
      </c>
      <c r="F17" s="65">
        <v>3390.69</v>
      </c>
      <c r="G17" s="65">
        <f>F17*1.082</f>
        <v>3668.7265800000005</v>
      </c>
      <c r="H17" s="65">
        <f>G17*1.049</f>
        <v>3848.49418242</v>
      </c>
      <c r="I17" s="65">
        <f>H17*1.047</f>
        <v>4029.3734089937398</v>
      </c>
    </row>
    <row r="18" spans="1:9" ht="38.25" x14ac:dyDescent="0.2">
      <c r="A18" s="20" t="s">
        <v>905</v>
      </c>
      <c r="B18" s="45" t="s">
        <v>138</v>
      </c>
      <c r="C18" s="43" t="s">
        <v>3</v>
      </c>
      <c r="D18" s="59" t="s">
        <v>83</v>
      </c>
      <c r="E18" s="38">
        <v>441</v>
      </c>
      <c r="F18" s="38">
        <v>441</v>
      </c>
      <c r="G18" s="38">
        <v>441</v>
      </c>
      <c r="H18" s="38">
        <v>441</v>
      </c>
      <c r="I18" s="38">
        <v>441</v>
      </c>
    </row>
    <row r="19" spans="1:9" ht="51" x14ac:dyDescent="0.2">
      <c r="A19" s="25"/>
      <c r="B19" s="46"/>
      <c r="C19" s="43" t="s">
        <v>132</v>
      </c>
      <c r="D19" s="43" t="s">
        <v>8</v>
      </c>
      <c r="E19" s="65">
        <v>134144.67000000001</v>
      </c>
      <c r="F19" s="65">
        <v>138149.60999999999</v>
      </c>
      <c r="G19" s="65">
        <v>150223.88</v>
      </c>
      <c r="H19" s="65">
        <v>158279.85</v>
      </c>
      <c r="I19" s="65">
        <v>166233.20000000001</v>
      </c>
    </row>
    <row r="20" spans="1:9" ht="38.25" x14ac:dyDescent="0.2">
      <c r="A20" s="20" t="s">
        <v>906</v>
      </c>
      <c r="B20" s="45" t="s">
        <v>139</v>
      </c>
      <c r="C20" s="43" t="s">
        <v>3</v>
      </c>
      <c r="D20" s="59" t="s">
        <v>83</v>
      </c>
      <c r="E20" s="38">
        <v>565</v>
      </c>
      <c r="F20" s="38">
        <v>565</v>
      </c>
      <c r="G20" s="38">
        <v>565</v>
      </c>
      <c r="H20" s="38">
        <v>565</v>
      </c>
      <c r="I20" s="38">
        <v>565</v>
      </c>
    </row>
    <row r="21" spans="1:9" ht="51" x14ac:dyDescent="0.2">
      <c r="A21" s="25"/>
      <c r="B21" s="46"/>
      <c r="C21" s="43" t="s">
        <v>132</v>
      </c>
      <c r="D21" s="43" t="s">
        <v>8</v>
      </c>
      <c r="E21" s="65">
        <v>193030.14</v>
      </c>
      <c r="F21" s="65">
        <v>202037.52</v>
      </c>
      <c r="G21" s="65">
        <f>F21*1.082</f>
        <v>218604.59664</v>
      </c>
      <c r="H21" s="65">
        <f>G21*1.049</f>
        <v>229316.22187536</v>
      </c>
      <c r="I21" s="65">
        <f>H21*1.047</f>
        <v>240094.08430350191</v>
      </c>
    </row>
    <row r="22" spans="1:9" ht="38.25" x14ac:dyDescent="0.2">
      <c r="A22" s="20" t="s">
        <v>907</v>
      </c>
      <c r="B22" s="45" t="s">
        <v>140</v>
      </c>
      <c r="C22" s="43" t="s">
        <v>3</v>
      </c>
      <c r="D22" s="59" t="s">
        <v>83</v>
      </c>
      <c r="E22" s="38">
        <f>47</f>
        <v>47</v>
      </c>
      <c r="F22" s="38">
        <f>47</f>
        <v>47</v>
      </c>
      <c r="G22" s="38">
        <f>47</f>
        <v>47</v>
      </c>
      <c r="H22" s="38">
        <f>47</f>
        <v>47</v>
      </c>
      <c r="I22" s="38">
        <f>47</f>
        <v>47</v>
      </c>
    </row>
    <row r="23" spans="1:9" ht="51" x14ac:dyDescent="0.2">
      <c r="A23" s="25"/>
      <c r="B23" s="46"/>
      <c r="C23" s="43" t="s">
        <v>132</v>
      </c>
      <c r="D23" s="43" t="s">
        <v>8</v>
      </c>
      <c r="E23" s="65">
        <v>15604.78</v>
      </c>
      <c r="F23" s="65">
        <v>15412.21</v>
      </c>
      <c r="G23" s="65">
        <f>F23*1.082</f>
        <v>16676.01122</v>
      </c>
      <c r="H23" s="65">
        <f>G23*1.049</f>
        <v>17493.135769779998</v>
      </c>
      <c r="I23" s="65">
        <f>H23*1.047</f>
        <v>18315.313150959657</v>
      </c>
    </row>
    <row r="24" spans="1:9" ht="38.25" x14ac:dyDescent="0.2">
      <c r="A24" s="20" t="s">
        <v>908</v>
      </c>
      <c r="B24" s="45" t="s">
        <v>141</v>
      </c>
      <c r="C24" s="43" t="s">
        <v>3</v>
      </c>
      <c r="D24" s="59" t="s">
        <v>83</v>
      </c>
      <c r="E24" s="65">
        <v>470</v>
      </c>
      <c r="F24" s="65">
        <v>470</v>
      </c>
      <c r="G24" s="65">
        <v>470</v>
      </c>
      <c r="H24" s="65">
        <v>470</v>
      </c>
      <c r="I24" s="65">
        <v>470</v>
      </c>
    </row>
    <row r="25" spans="1:9" ht="51" x14ac:dyDescent="0.2">
      <c r="A25" s="25"/>
      <c r="B25" s="45"/>
      <c r="C25" s="43" t="s">
        <v>132</v>
      </c>
      <c r="D25" s="43" t="s">
        <v>8</v>
      </c>
      <c r="E25" s="65">
        <v>220969.41</v>
      </c>
      <c r="F25" s="65">
        <v>233122.73</v>
      </c>
      <c r="G25" s="65">
        <f>F25*1.082</f>
        <v>252238.79386000003</v>
      </c>
      <c r="H25" s="65">
        <f>G25*1.049</f>
        <v>264598.49475914001</v>
      </c>
      <c r="I25" s="65">
        <f>H25*1.047</f>
        <v>277034.62401281955</v>
      </c>
    </row>
    <row r="26" spans="1:9" ht="38.25" x14ac:dyDescent="0.2">
      <c r="A26" s="20" t="s">
        <v>909</v>
      </c>
      <c r="B26" s="45" t="s">
        <v>142</v>
      </c>
      <c r="C26" s="43" t="s">
        <v>3</v>
      </c>
      <c r="D26" s="59" t="s">
        <v>83</v>
      </c>
      <c r="E26" s="66">
        <f>625+14580</f>
        <v>15205</v>
      </c>
      <c r="F26" s="66">
        <f>625+14580</f>
        <v>15205</v>
      </c>
      <c r="G26" s="66">
        <f>625+14580</f>
        <v>15205</v>
      </c>
      <c r="H26" s="66">
        <f>625+14580</f>
        <v>15205</v>
      </c>
      <c r="I26" s="66">
        <f>625+14580</f>
        <v>15205</v>
      </c>
    </row>
    <row r="27" spans="1:9" ht="51" x14ac:dyDescent="0.2">
      <c r="A27" s="25"/>
      <c r="B27" s="45"/>
      <c r="C27" s="43" t="s">
        <v>132</v>
      </c>
      <c r="D27" s="43" t="s">
        <v>8</v>
      </c>
      <c r="E27" s="65">
        <v>24745.87</v>
      </c>
      <c r="F27" s="65">
        <v>26106.79</v>
      </c>
      <c r="G27" s="65">
        <f>F27*1.082</f>
        <v>28247.546780000004</v>
      </c>
      <c r="H27" s="65">
        <f>G27*1.049</f>
        <v>29631.676572220003</v>
      </c>
      <c r="I27" s="65">
        <f>H27*1.047</f>
        <v>31024.365371114342</v>
      </c>
    </row>
    <row r="28" spans="1:9" ht="38.25" x14ac:dyDescent="0.2">
      <c r="A28" s="20" t="s">
        <v>910</v>
      </c>
      <c r="B28" s="45" t="s">
        <v>143</v>
      </c>
      <c r="C28" s="43" t="s">
        <v>3</v>
      </c>
      <c r="D28" s="59" t="s">
        <v>144</v>
      </c>
      <c r="E28" s="66">
        <v>489240</v>
      </c>
      <c r="F28" s="66">
        <v>489240</v>
      </c>
      <c r="G28" s="66">
        <v>489240</v>
      </c>
      <c r="H28" s="66">
        <v>489240</v>
      </c>
      <c r="I28" s="66">
        <v>489240</v>
      </c>
    </row>
    <row r="29" spans="1:9" ht="51" x14ac:dyDescent="0.2">
      <c r="A29" s="25"/>
      <c r="B29" s="45"/>
      <c r="C29" s="43" t="s">
        <v>132</v>
      </c>
      <c r="D29" s="43" t="s">
        <v>8</v>
      </c>
      <c r="E29" s="65">
        <v>122500.77</v>
      </c>
      <c r="F29" s="65">
        <v>152834.06</v>
      </c>
      <c r="G29" s="65">
        <v>158105.68</v>
      </c>
      <c r="H29" s="65">
        <v>166205.67000000001</v>
      </c>
      <c r="I29" s="65">
        <v>172488.38</v>
      </c>
    </row>
    <row r="30" spans="1:9" ht="38.25" x14ac:dyDescent="0.2">
      <c r="A30" s="20" t="s">
        <v>911</v>
      </c>
      <c r="B30" s="45" t="s">
        <v>145</v>
      </c>
      <c r="C30" s="43" t="s">
        <v>3</v>
      </c>
      <c r="D30" s="59" t="s">
        <v>146</v>
      </c>
      <c r="E30" s="38">
        <f>1+1</f>
        <v>2</v>
      </c>
      <c r="F30" s="38">
        <f>1+1</f>
        <v>2</v>
      </c>
      <c r="G30" s="38">
        <f>1+1</f>
        <v>2</v>
      </c>
      <c r="H30" s="38">
        <f>1+1</f>
        <v>2</v>
      </c>
      <c r="I30" s="38">
        <f>1+1</f>
        <v>2</v>
      </c>
    </row>
    <row r="31" spans="1:9" ht="51" x14ac:dyDescent="0.2">
      <c r="A31" s="25"/>
      <c r="B31" s="45"/>
      <c r="C31" s="43" t="s">
        <v>132</v>
      </c>
      <c r="D31" s="43" t="s">
        <v>8</v>
      </c>
      <c r="E31" s="65">
        <v>5823.78</v>
      </c>
      <c r="F31" s="65">
        <v>6144.09</v>
      </c>
      <c r="G31" s="65">
        <f>F31*1.082</f>
        <v>6647.9053800000002</v>
      </c>
      <c r="H31" s="65">
        <f>G31*1.049</f>
        <v>6973.6527436199995</v>
      </c>
      <c r="I31" s="65">
        <f>H31*1.047</f>
        <v>7301.4144225701393</v>
      </c>
    </row>
    <row r="32" spans="1:9" ht="38.25" customHeight="1" x14ac:dyDescent="0.2">
      <c r="A32" s="20" t="s">
        <v>912</v>
      </c>
      <c r="B32" s="45" t="s">
        <v>147</v>
      </c>
      <c r="C32" s="43" t="s">
        <v>3</v>
      </c>
      <c r="D32" s="60" t="s">
        <v>148</v>
      </c>
      <c r="E32" s="38">
        <v>25</v>
      </c>
      <c r="F32" s="38">
        <v>25</v>
      </c>
      <c r="G32" s="38">
        <v>25</v>
      </c>
      <c r="H32" s="38">
        <v>25</v>
      </c>
      <c r="I32" s="38">
        <v>25</v>
      </c>
    </row>
    <row r="33" spans="1:9" ht="51" x14ac:dyDescent="0.2">
      <c r="A33" s="25"/>
      <c r="B33" s="46"/>
      <c r="C33" s="43" t="s">
        <v>132</v>
      </c>
      <c r="D33" s="43" t="s">
        <v>8</v>
      </c>
      <c r="E33" s="38">
        <v>3150.7</v>
      </c>
      <c r="F33" s="65">
        <v>3185.36</v>
      </c>
      <c r="G33" s="65">
        <f>F33*1.108</f>
        <v>3529.3788800000007</v>
      </c>
      <c r="H33" s="65">
        <f>G33*1.029</f>
        <v>3631.7308675200002</v>
      </c>
      <c r="I33" s="65">
        <f>H33*1.036</f>
        <v>3762.4731787507203</v>
      </c>
    </row>
    <row r="34" spans="1:9" ht="38.25" x14ac:dyDescent="0.2">
      <c r="A34" s="20" t="s">
        <v>913</v>
      </c>
      <c r="B34" s="45" t="s">
        <v>149</v>
      </c>
      <c r="C34" s="43" t="s">
        <v>3</v>
      </c>
      <c r="D34" s="59" t="s">
        <v>150</v>
      </c>
      <c r="E34" s="65">
        <v>43000</v>
      </c>
      <c r="F34" s="65">
        <v>43000</v>
      </c>
      <c r="G34" s="65">
        <v>43000</v>
      </c>
      <c r="H34" s="65">
        <v>43000</v>
      </c>
      <c r="I34" s="65">
        <v>43000</v>
      </c>
    </row>
    <row r="35" spans="1:9" ht="51" x14ac:dyDescent="0.2">
      <c r="A35" s="25"/>
      <c r="B35" s="46"/>
      <c r="C35" s="43" t="s">
        <v>132</v>
      </c>
      <c r="D35" s="43" t="s">
        <v>8</v>
      </c>
      <c r="E35" s="65">
        <v>29594.400000000001</v>
      </c>
      <c r="F35" s="65">
        <v>30067.9</v>
      </c>
      <c r="G35" s="65">
        <v>31362.45</v>
      </c>
      <c r="H35" s="65">
        <v>32217.86</v>
      </c>
      <c r="I35" s="65">
        <v>33162.78</v>
      </c>
    </row>
    <row r="36" spans="1:9" ht="38.25" x14ac:dyDescent="0.2">
      <c r="A36" s="20" t="s">
        <v>914</v>
      </c>
      <c r="B36" s="45" t="s">
        <v>151</v>
      </c>
      <c r="C36" s="43" t="s">
        <v>3</v>
      </c>
      <c r="D36" s="59" t="s">
        <v>146</v>
      </c>
      <c r="E36" s="38">
        <v>1</v>
      </c>
      <c r="F36" s="38">
        <v>1</v>
      </c>
      <c r="G36" s="38">
        <v>1</v>
      </c>
      <c r="H36" s="38">
        <v>1</v>
      </c>
      <c r="I36" s="38">
        <v>1</v>
      </c>
    </row>
    <row r="37" spans="1:9" ht="51" x14ac:dyDescent="0.2">
      <c r="A37" s="25"/>
      <c r="B37" s="45"/>
      <c r="C37" s="43" t="s">
        <v>132</v>
      </c>
      <c r="D37" s="43" t="s">
        <v>8</v>
      </c>
      <c r="E37" s="65">
        <v>5982.2</v>
      </c>
      <c r="F37" s="65">
        <v>6077.9</v>
      </c>
      <c r="G37" s="65">
        <f>F37*1.042</f>
        <v>6333.1718000000001</v>
      </c>
      <c r="H37" s="65">
        <f>G37*1.029</f>
        <v>6516.8337821999994</v>
      </c>
      <c r="I37" s="65">
        <f>H37*1.029</f>
        <v>6705.8219618837984</v>
      </c>
    </row>
    <row r="38" spans="1:9" ht="38.25" x14ac:dyDescent="0.2">
      <c r="A38" s="20" t="s">
        <v>915</v>
      </c>
      <c r="B38" s="45" t="s">
        <v>152</v>
      </c>
      <c r="C38" s="43" t="s">
        <v>3</v>
      </c>
      <c r="D38" s="59" t="s">
        <v>148</v>
      </c>
      <c r="E38" s="38">
        <f>140+3</f>
        <v>143</v>
      </c>
      <c r="F38" s="38">
        <f>140+3</f>
        <v>143</v>
      </c>
      <c r="G38" s="38">
        <f>140+3</f>
        <v>143</v>
      </c>
      <c r="H38" s="38">
        <f>140+3</f>
        <v>143</v>
      </c>
      <c r="I38" s="38">
        <f>140+3</f>
        <v>143</v>
      </c>
    </row>
    <row r="39" spans="1:9" ht="51" x14ac:dyDescent="0.2">
      <c r="A39" s="25"/>
      <c r="B39" s="46" t="s">
        <v>153</v>
      </c>
      <c r="C39" s="43" t="s">
        <v>132</v>
      </c>
      <c r="D39" s="43" t="s">
        <v>8</v>
      </c>
      <c r="E39" s="65">
        <v>18617.77</v>
      </c>
      <c r="F39" s="65">
        <v>19641.75</v>
      </c>
      <c r="G39" s="65">
        <f>F39*1.082</f>
        <v>21252.373500000002</v>
      </c>
      <c r="H39" s="65">
        <f>G39*1.049</f>
        <v>22293.7398015</v>
      </c>
      <c r="I39" s="65">
        <f>H39*1.047</f>
        <v>23341.545572170497</v>
      </c>
    </row>
    <row r="40" spans="1:9" ht="38.25" customHeight="1" x14ac:dyDescent="0.2">
      <c r="A40" s="20" t="s">
        <v>916</v>
      </c>
      <c r="B40" s="45" t="s">
        <v>154</v>
      </c>
      <c r="C40" s="43" t="s">
        <v>3</v>
      </c>
      <c r="D40" s="59" t="s">
        <v>148</v>
      </c>
      <c r="E40" s="38">
        <v>135</v>
      </c>
      <c r="F40" s="38">
        <v>135</v>
      </c>
      <c r="G40" s="38">
        <v>135</v>
      </c>
      <c r="H40" s="38">
        <v>135</v>
      </c>
      <c r="I40" s="38">
        <v>135</v>
      </c>
    </row>
    <row r="41" spans="1:9" ht="51" x14ac:dyDescent="0.2">
      <c r="A41" s="25"/>
      <c r="B41" s="46"/>
      <c r="C41" s="43" t="s">
        <v>132</v>
      </c>
      <c r="D41" s="43" t="s">
        <v>8</v>
      </c>
      <c r="E41" s="65">
        <v>14351.58</v>
      </c>
      <c r="F41" s="65">
        <v>16403.86</v>
      </c>
      <c r="G41" s="65">
        <v>16961.59</v>
      </c>
      <c r="H41" s="65">
        <f>G41*1.051</f>
        <v>17826.631089999999</v>
      </c>
      <c r="I41" s="65">
        <f>H41*1.037</f>
        <v>18486.216440329998</v>
      </c>
    </row>
    <row r="42" spans="1:9" ht="38.25" x14ac:dyDescent="0.2">
      <c r="A42" s="20" t="s">
        <v>917</v>
      </c>
      <c r="B42" s="44" t="s">
        <v>155</v>
      </c>
      <c r="C42" s="43" t="s">
        <v>3</v>
      </c>
      <c r="D42" s="59" t="s">
        <v>148</v>
      </c>
      <c r="E42" s="38">
        <v>4</v>
      </c>
      <c r="F42" s="38">
        <v>4</v>
      </c>
      <c r="G42" s="38">
        <v>4</v>
      </c>
      <c r="H42" s="38">
        <v>4</v>
      </c>
      <c r="I42" s="38">
        <v>4</v>
      </c>
    </row>
    <row r="43" spans="1:9" ht="51" x14ac:dyDescent="0.2">
      <c r="A43" s="25"/>
      <c r="B43" s="44"/>
      <c r="C43" s="43" t="s">
        <v>132</v>
      </c>
      <c r="D43" s="43" t="s">
        <v>8</v>
      </c>
      <c r="E43" s="65">
        <v>2345.11</v>
      </c>
      <c r="F43" s="65">
        <v>2680.46</v>
      </c>
      <c r="G43" s="65">
        <v>2771.6</v>
      </c>
      <c r="H43" s="65">
        <f>G43*1.051</f>
        <v>2912.9515999999999</v>
      </c>
      <c r="I43" s="65">
        <f>H43*1.037</f>
        <v>3020.7308091999998</v>
      </c>
    </row>
    <row r="44" spans="1:9" ht="38.25" x14ac:dyDescent="0.2">
      <c r="A44" s="20" t="s">
        <v>918</v>
      </c>
      <c r="B44" s="44" t="s">
        <v>156</v>
      </c>
      <c r="C44" s="43" t="s">
        <v>3</v>
      </c>
      <c r="D44" s="59" t="s">
        <v>148</v>
      </c>
      <c r="E44" s="38">
        <v>4</v>
      </c>
      <c r="F44" s="38">
        <v>4</v>
      </c>
      <c r="G44" s="38">
        <v>4</v>
      </c>
      <c r="H44" s="38">
        <v>4</v>
      </c>
      <c r="I44" s="38">
        <v>4</v>
      </c>
    </row>
    <row r="45" spans="1:9" ht="51" x14ac:dyDescent="0.2">
      <c r="A45" s="25"/>
      <c r="B45" s="44"/>
      <c r="C45" s="43" t="s">
        <v>132</v>
      </c>
      <c r="D45" s="43" t="s">
        <v>8</v>
      </c>
      <c r="E45" s="65">
        <v>4011.71</v>
      </c>
      <c r="F45" s="65">
        <v>4585.38</v>
      </c>
      <c r="G45" s="65">
        <v>4741.28</v>
      </c>
      <c r="H45" s="65">
        <f>G45*1.051</f>
        <v>4983.0852799999993</v>
      </c>
      <c r="I45" s="65">
        <f>H45*1.037</f>
        <v>5167.4594353599987</v>
      </c>
    </row>
    <row r="46" spans="1:9" ht="38.25" x14ac:dyDescent="0.2">
      <c r="A46" s="20" t="s">
        <v>919</v>
      </c>
      <c r="B46" s="44" t="s">
        <v>157</v>
      </c>
      <c r="C46" s="43" t="s">
        <v>3</v>
      </c>
      <c r="D46" s="59" t="s">
        <v>148</v>
      </c>
      <c r="E46" s="38">
        <v>118</v>
      </c>
      <c r="F46" s="38">
        <v>118</v>
      </c>
      <c r="G46" s="38">
        <v>118</v>
      </c>
      <c r="H46" s="38">
        <v>118</v>
      </c>
      <c r="I46" s="38">
        <v>118</v>
      </c>
    </row>
    <row r="47" spans="1:9" ht="51" x14ac:dyDescent="0.2">
      <c r="A47" s="25"/>
      <c r="B47" s="44"/>
      <c r="C47" s="43" t="s">
        <v>132</v>
      </c>
      <c r="D47" s="43" t="s">
        <v>8</v>
      </c>
      <c r="E47" s="65">
        <v>6624.52</v>
      </c>
      <c r="F47" s="65">
        <v>7571.83</v>
      </c>
      <c r="G47" s="65">
        <v>7829.27</v>
      </c>
      <c r="H47" s="65">
        <f>G47*1.051</f>
        <v>8228.5627700000005</v>
      </c>
      <c r="I47" s="65">
        <f>H47*1.037</f>
        <v>8533.0195924899999</v>
      </c>
    </row>
    <row r="48" spans="1:9" ht="38.25" x14ac:dyDescent="0.2">
      <c r="A48" s="20" t="s">
        <v>920</v>
      </c>
      <c r="B48" s="44" t="s">
        <v>158</v>
      </c>
      <c r="C48" s="43" t="s">
        <v>3</v>
      </c>
      <c r="D48" s="59" t="s">
        <v>148</v>
      </c>
      <c r="E48" s="38">
        <v>36000</v>
      </c>
      <c r="F48" s="38">
        <v>36000</v>
      </c>
      <c r="G48" s="38">
        <v>36000</v>
      </c>
      <c r="H48" s="38">
        <v>36000</v>
      </c>
      <c r="I48" s="38">
        <v>36000</v>
      </c>
    </row>
    <row r="49" spans="1:9" ht="51" x14ac:dyDescent="0.2">
      <c r="A49" s="25"/>
      <c r="B49" s="44"/>
      <c r="C49" s="43" t="s">
        <v>132</v>
      </c>
      <c r="D49" s="43" t="s">
        <v>8</v>
      </c>
      <c r="E49" s="38">
        <v>12099.7</v>
      </c>
      <c r="F49" s="65">
        <v>13829.96</v>
      </c>
      <c r="G49" s="65">
        <v>14300.18</v>
      </c>
      <c r="H49" s="65">
        <f>G49*1.051</f>
        <v>15029.489179999999</v>
      </c>
      <c r="I49" s="65">
        <f>H49*1.037</f>
        <v>15585.580279659998</v>
      </c>
    </row>
    <row r="50" spans="1:9" ht="38.25" x14ac:dyDescent="0.2">
      <c r="A50" s="20" t="s">
        <v>921</v>
      </c>
      <c r="B50" s="44" t="s">
        <v>159</v>
      </c>
      <c r="C50" s="43" t="s">
        <v>3</v>
      </c>
      <c r="D50" s="59" t="s">
        <v>148</v>
      </c>
      <c r="E50" s="38">
        <v>8352</v>
      </c>
      <c r="F50" s="38">
        <v>8352</v>
      </c>
      <c r="G50" s="38">
        <v>8352</v>
      </c>
      <c r="H50" s="38">
        <v>8352</v>
      </c>
      <c r="I50" s="38">
        <v>8352</v>
      </c>
    </row>
    <row r="51" spans="1:9" ht="51" x14ac:dyDescent="0.2">
      <c r="A51" s="25"/>
      <c r="B51" s="44"/>
      <c r="C51" s="43" t="s">
        <v>132</v>
      </c>
      <c r="D51" s="43" t="s">
        <v>8</v>
      </c>
      <c r="E51" s="38">
        <v>1330</v>
      </c>
      <c r="F51" s="65">
        <v>1520.19</v>
      </c>
      <c r="G51" s="65">
        <v>1571.88</v>
      </c>
      <c r="H51" s="65">
        <f>G51*1.051</f>
        <v>1652.0458800000001</v>
      </c>
      <c r="I51" s="65">
        <f>H51*1.037</f>
        <v>1713.1715775600001</v>
      </c>
    </row>
    <row r="52" spans="1:9" ht="38.25" x14ac:dyDescent="0.2">
      <c r="A52" s="20" t="s">
        <v>922</v>
      </c>
      <c r="B52" s="44" t="s">
        <v>160</v>
      </c>
      <c r="C52" s="43" t="s">
        <v>3</v>
      </c>
      <c r="D52" s="59" t="s">
        <v>148</v>
      </c>
      <c r="E52" s="38">
        <v>19</v>
      </c>
      <c r="F52" s="38">
        <v>19</v>
      </c>
      <c r="G52" s="38">
        <v>19</v>
      </c>
      <c r="H52" s="38">
        <v>19</v>
      </c>
      <c r="I52" s="38">
        <v>19</v>
      </c>
    </row>
    <row r="53" spans="1:9" ht="51" x14ac:dyDescent="0.2">
      <c r="A53" s="25"/>
      <c r="B53" s="44"/>
      <c r="C53" s="43" t="s">
        <v>132</v>
      </c>
      <c r="D53" s="43" t="s">
        <v>8</v>
      </c>
      <c r="E53" s="38">
        <v>1850.4</v>
      </c>
      <c r="F53" s="65">
        <v>2115.0100000000002</v>
      </c>
      <c r="G53" s="65">
        <v>2186.92</v>
      </c>
      <c r="H53" s="65">
        <f>G53*1.051</f>
        <v>2298.4529199999997</v>
      </c>
      <c r="I53" s="65">
        <f>H53*1.037</f>
        <v>2383.4956780399993</v>
      </c>
    </row>
    <row r="54" spans="1:9" ht="38.25" x14ac:dyDescent="0.2">
      <c r="A54" s="20" t="s">
        <v>923</v>
      </c>
      <c r="B54" s="44" t="s">
        <v>161</v>
      </c>
      <c r="C54" s="43" t="s">
        <v>3</v>
      </c>
      <c r="D54" s="59" t="s">
        <v>148</v>
      </c>
      <c r="E54" s="38">
        <v>1</v>
      </c>
      <c r="F54" s="38">
        <v>1</v>
      </c>
      <c r="G54" s="38">
        <v>1</v>
      </c>
      <c r="H54" s="38">
        <v>1</v>
      </c>
      <c r="I54" s="38">
        <v>1</v>
      </c>
    </row>
    <row r="55" spans="1:9" ht="51" x14ac:dyDescent="0.2">
      <c r="A55" s="25"/>
      <c r="B55" s="44"/>
      <c r="C55" s="43" t="s">
        <v>132</v>
      </c>
      <c r="D55" s="43" t="s">
        <v>8</v>
      </c>
      <c r="E55" s="38">
        <v>11591.2</v>
      </c>
      <c r="F55" s="65">
        <v>13248.74</v>
      </c>
      <c r="G55" s="65">
        <v>13699.2</v>
      </c>
      <c r="H55" s="65">
        <f>G55*1.051</f>
        <v>14397.859199999999</v>
      </c>
      <c r="I55" s="65">
        <f>H55*1.037</f>
        <v>14930.579990399998</v>
      </c>
    </row>
    <row r="56" spans="1:9" ht="38.25" customHeight="1" x14ac:dyDescent="0.2">
      <c r="A56" s="20" t="s">
        <v>924</v>
      </c>
      <c r="B56" s="44" t="s">
        <v>162</v>
      </c>
      <c r="C56" s="43" t="s">
        <v>3</v>
      </c>
      <c r="D56" s="59" t="s">
        <v>148</v>
      </c>
      <c r="E56" s="38">
        <f>64+3</f>
        <v>67</v>
      </c>
      <c r="F56" s="38">
        <f>64+3</f>
        <v>67</v>
      </c>
      <c r="G56" s="38">
        <f>64+3</f>
        <v>67</v>
      </c>
      <c r="H56" s="38">
        <f>64+3</f>
        <v>67</v>
      </c>
      <c r="I56" s="38">
        <f>64+3</f>
        <v>67</v>
      </c>
    </row>
    <row r="57" spans="1:9" ht="51" x14ac:dyDescent="0.2">
      <c r="A57" s="25"/>
      <c r="B57" s="44"/>
      <c r="C57" s="43" t="s">
        <v>132</v>
      </c>
      <c r="D57" s="43" t="s">
        <v>8</v>
      </c>
      <c r="E57" s="65">
        <v>54427.38</v>
      </c>
      <c r="F57" s="65">
        <v>53992.77</v>
      </c>
      <c r="G57" s="65">
        <f>F57*1.082</f>
        <v>58420.17714</v>
      </c>
      <c r="H57" s="65">
        <f>G57*1.049</f>
        <v>61282.765819859997</v>
      </c>
      <c r="I57" s="65">
        <f>H57*1.047</f>
        <v>64163.05581339341</v>
      </c>
    </row>
    <row r="58" spans="1:9" ht="38.25" x14ac:dyDescent="0.2">
      <c r="A58" s="20" t="s">
        <v>925</v>
      </c>
      <c r="B58" s="44" t="s">
        <v>163</v>
      </c>
      <c r="C58" s="43" t="s">
        <v>3</v>
      </c>
      <c r="D58" s="59" t="s">
        <v>148</v>
      </c>
      <c r="E58" s="38">
        <v>56</v>
      </c>
      <c r="F58" s="38">
        <v>56</v>
      </c>
      <c r="G58" s="38">
        <v>56</v>
      </c>
      <c r="H58" s="38">
        <v>56</v>
      </c>
      <c r="I58" s="38">
        <v>56</v>
      </c>
    </row>
    <row r="59" spans="1:9" ht="51" x14ac:dyDescent="0.2">
      <c r="A59" s="25"/>
      <c r="B59" s="44"/>
      <c r="C59" s="43" t="s">
        <v>132</v>
      </c>
      <c r="D59" s="43" t="s">
        <v>8</v>
      </c>
      <c r="E59" s="65">
        <v>1967.71</v>
      </c>
      <c r="F59" s="65">
        <v>2075.9299999999998</v>
      </c>
      <c r="G59" s="65">
        <f>F59*1.082</f>
        <v>2246.1562599999997</v>
      </c>
      <c r="H59" s="65">
        <f>G59*1.049</f>
        <v>2356.2179167399995</v>
      </c>
      <c r="I59" s="65">
        <f>H59*1.047</f>
        <v>2466.9601588267792</v>
      </c>
    </row>
    <row r="60" spans="1:9" ht="38.25" customHeight="1" x14ac:dyDescent="0.2">
      <c r="A60" s="20" t="s">
        <v>926</v>
      </c>
      <c r="B60" s="44" t="s">
        <v>164</v>
      </c>
      <c r="C60" s="43" t="s">
        <v>3</v>
      </c>
      <c r="D60" s="59" t="s">
        <v>165</v>
      </c>
      <c r="E60" s="38">
        <v>375</v>
      </c>
      <c r="F60" s="38">
        <v>375</v>
      </c>
      <c r="G60" s="38">
        <v>375</v>
      </c>
      <c r="H60" s="38">
        <v>375</v>
      </c>
      <c r="I60" s="38">
        <v>375</v>
      </c>
    </row>
    <row r="61" spans="1:9" ht="51" x14ac:dyDescent="0.2">
      <c r="A61" s="25"/>
      <c r="B61" s="46"/>
      <c r="C61" s="43" t="s">
        <v>132</v>
      </c>
      <c r="D61" s="43" t="s">
        <v>8</v>
      </c>
      <c r="E61" s="38">
        <v>9302.5</v>
      </c>
      <c r="F61" s="65">
        <v>9404.83</v>
      </c>
      <c r="G61" s="65">
        <v>10455.15</v>
      </c>
      <c r="H61" s="65">
        <v>10799.8</v>
      </c>
      <c r="I61" s="65">
        <v>11212.19</v>
      </c>
    </row>
    <row r="62" spans="1:9" ht="38.25" x14ac:dyDescent="0.2">
      <c r="A62" s="20" t="s">
        <v>927</v>
      </c>
      <c r="B62" s="44" t="s">
        <v>166</v>
      </c>
      <c r="C62" s="43" t="s">
        <v>3</v>
      </c>
      <c r="D62" s="59" t="s">
        <v>83</v>
      </c>
      <c r="E62" s="38">
        <v>210</v>
      </c>
      <c r="F62" s="38">
        <v>210</v>
      </c>
      <c r="G62" s="38">
        <v>210</v>
      </c>
      <c r="H62" s="38">
        <v>210</v>
      </c>
      <c r="I62" s="38">
        <v>210</v>
      </c>
    </row>
    <row r="63" spans="1:9" ht="51" x14ac:dyDescent="0.2">
      <c r="A63" s="25"/>
      <c r="B63" s="44"/>
      <c r="C63" s="43" t="s">
        <v>132</v>
      </c>
      <c r="D63" s="43" t="s">
        <v>8</v>
      </c>
      <c r="E63" s="38">
        <v>9301.4</v>
      </c>
      <c r="F63" s="65">
        <v>9403.7199999999993</v>
      </c>
      <c r="G63" s="65">
        <f>F63*1.108</f>
        <v>10419.321760000001</v>
      </c>
      <c r="H63" s="65">
        <f>G63*1.029</f>
        <v>10721.482091039999</v>
      </c>
      <c r="I63" s="65">
        <f>H63*1.036</f>
        <v>11107.455446317439</v>
      </c>
    </row>
    <row r="64" spans="1:9" ht="38.25" x14ac:dyDescent="0.2">
      <c r="A64" s="20" t="s">
        <v>928</v>
      </c>
      <c r="B64" s="44" t="s">
        <v>167</v>
      </c>
      <c r="C64" s="43" t="s">
        <v>3</v>
      </c>
      <c r="D64" s="59" t="s">
        <v>168</v>
      </c>
      <c r="E64" s="38">
        <v>496</v>
      </c>
      <c r="F64" s="38">
        <v>496</v>
      </c>
      <c r="G64" s="38">
        <v>496</v>
      </c>
      <c r="H64" s="38">
        <v>496</v>
      </c>
      <c r="I64" s="38">
        <v>496</v>
      </c>
    </row>
    <row r="65" spans="1:9" ht="51" x14ac:dyDescent="0.2">
      <c r="A65" s="25"/>
      <c r="B65" s="44"/>
      <c r="C65" s="43" t="s">
        <v>132</v>
      </c>
      <c r="D65" s="43" t="s">
        <v>8</v>
      </c>
      <c r="E65" s="65">
        <v>18274.14</v>
      </c>
      <c r="F65" s="65">
        <v>19434.7</v>
      </c>
      <c r="G65" s="65">
        <f>F65*1.082</f>
        <v>21028.345400000002</v>
      </c>
      <c r="H65" s="65">
        <f>G65*1.049</f>
        <v>22058.734324600002</v>
      </c>
      <c r="I65" s="65">
        <f>H65*1.047</f>
        <v>23095.4948378562</v>
      </c>
    </row>
    <row r="66" spans="1:9" ht="38.25" customHeight="1" x14ac:dyDescent="0.2">
      <c r="A66" s="20" t="s">
        <v>929</v>
      </c>
      <c r="B66" s="44" t="s">
        <v>169</v>
      </c>
      <c r="C66" s="43" t="s">
        <v>3</v>
      </c>
      <c r="D66" s="59" t="s">
        <v>83</v>
      </c>
      <c r="E66" s="38">
        <v>155</v>
      </c>
      <c r="F66" s="38">
        <v>155</v>
      </c>
      <c r="G66" s="38">
        <v>155</v>
      </c>
      <c r="H66" s="38">
        <v>155</v>
      </c>
      <c r="I66" s="38">
        <v>155</v>
      </c>
    </row>
    <row r="67" spans="1:9" ht="51" x14ac:dyDescent="0.2">
      <c r="A67" s="25"/>
      <c r="B67" s="44"/>
      <c r="C67" s="43" t="s">
        <v>132</v>
      </c>
      <c r="D67" s="43" t="s">
        <v>8</v>
      </c>
      <c r="E67" s="65">
        <v>22901.01</v>
      </c>
      <c r="F67" s="65">
        <v>24160.57</v>
      </c>
      <c r="G67" s="65">
        <f>F67*1.082</f>
        <v>26141.73674</v>
      </c>
      <c r="H67" s="65">
        <f>G67*1.049</f>
        <v>27422.68184026</v>
      </c>
      <c r="I67" s="65">
        <f>H67*1.047</f>
        <v>28711.547886752218</v>
      </c>
    </row>
    <row r="68" spans="1:9" ht="38.25" customHeight="1" x14ac:dyDescent="0.2">
      <c r="A68" s="20" t="s">
        <v>930</v>
      </c>
      <c r="B68" s="44" t="s">
        <v>170</v>
      </c>
      <c r="C68" s="43" t="s">
        <v>3</v>
      </c>
      <c r="D68" s="59" t="s">
        <v>83</v>
      </c>
      <c r="E68" s="38">
        <v>52</v>
      </c>
      <c r="F68" s="38">
        <v>52</v>
      </c>
      <c r="G68" s="38">
        <v>52</v>
      </c>
      <c r="H68" s="38">
        <v>52</v>
      </c>
      <c r="I68" s="38">
        <v>52</v>
      </c>
    </row>
    <row r="69" spans="1:9" ht="51" x14ac:dyDescent="0.2">
      <c r="A69" s="25"/>
      <c r="B69" s="44"/>
      <c r="C69" s="43" t="s">
        <v>132</v>
      </c>
      <c r="D69" s="43" t="s">
        <v>8</v>
      </c>
      <c r="E69" s="65">
        <v>7655.27</v>
      </c>
      <c r="F69" s="65">
        <v>8076.31</v>
      </c>
      <c r="G69" s="65">
        <f>F69*1.082</f>
        <v>8738.5674200000012</v>
      </c>
      <c r="H69" s="65">
        <f>G69*1.049</f>
        <v>9166.7572235799998</v>
      </c>
      <c r="I69" s="65">
        <f>H69*1.047</f>
        <v>9597.5948130882589</v>
      </c>
    </row>
    <row r="70" spans="1:9" ht="38.25" x14ac:dyDescent="0.2">
      <c r="A70" s="20" t="s">
        <v>931</v>
      </c>
      <c r="B70" s="44" t="s">
        <v>171</v>
      </c>
      <c r="C70" s="43" t="s">
        <v>3</v>
      </c>
      <c r="D70" s="59" t="s">
        <v>83</v>
      </c>
      <c r="E70" s="38">
        <v>9</v>
      </c>
      <c r="F70" s="38">
        <v>9</v>
      </c>
      <c r="G70" s="38">
        <v>9</v>
      </c>
      <c r="H70" s="38">
        <v>9</v>
      </c>
      <c r="I70" s="38">
        <v>9</v>
      </c>
    </row>
    <row r="71" spans="1:9" ht="51" x14ac:dyDescent="0.2">
      <c r="A71" s="25"/>
      <c r="B71" s="44"/>
      <c r="C71" s="43" t="s">
        <v>132</v>
      </c>
      <c r="D71" s="43" t="s">
        <v>8</v>
      </c>
      <c r="E71" s="65">
        <v>763.43</v>
      </c>
      <c r="F71" s="65">
        <v>805.51</v>
      </c>
      <c r="G71" s="65">
        <f>F71*1.082</f>
        <v>871.56182000000001</v>
      </c>
      <c r="H71" s="65">
        <f>G71*1.049</f>
        <v>914.26834917999997</v>
      </c>
      <c r="I71" s="65">
        <f>H71*1.047</f>
        <v>957.23896159145988</v>
      </c>
    </row>
    <row r="72" spans="1:9" ht="63.75" x14ac:dyDescent="0.2">
      <c r="A72" s="20" t="s">
        <v>932</v>
      </c>
      <c r="B72" s="44" t="s">
        <v>172</v>
      </c>
      <c r="C72" s="43" t="s">
        <v>3</v>
      </c>
      <c r="D72" s="59" t="s">
        <v>173</v>
      </c>
      <c r="E72" s="38">
        <v>825</v>
      </c>
      <c r="F72" s="38">
        <v>825</v>
      </c>
      <c r="G72" s="38">
        <v>825</v>
      </c>
      <c r="H72" s="38">
        <v>825</v>
      </c>
      <c r="I72" s="38">
        <v>825</v>
      </c>
    </row>
    <row r="73" spans="1:9" ht="51" x14ac:dyDescent="0.2">
      <c r="A73" s="25"/>
      <c r="B73" s="44"/>
      <c r="C73" s="43" t="s">
        <v>132</v>
      </c>
      <c r="D73" s="43" t="s">
        <v>8</v>
      </c>
      <c r="E73" s="38">
        <v>5298.1</v>
      </c>
      <c r="F73" s="38">
        <v>5382.8</v>
      </c>
      <c r="G73" s="65">
        <f>F73*1.042</f>
        <v>5608.8776000000007</v>
      </c>
      <c r="H73" s="65">
        <f>G73*1.029</f>
        <v>5771.5350503999998</v>
      </c>
      <c r="I73" s="65">
        <f>H73*1.029</f>
        <v>5938.9095668615992</v>
      </c>
    </row>
    <row r="74" spans="1:9" ht="38.25" x14ac:dyDescent="0.2">
      <c r="A74" s="20" t="s">
        <v>933</v>
      </c>
      <c r="B74" s="44" t="s">
        <v>174</v>
      </c>
      <c r="C74" s="43" t="s">
        <v>3</v>
      </c>
      <c r="D74" s="59" t="s">
        <v>148</v>
      </c>
      <c r="E74" s="38">
        <v>5</v>
      </c>
      <c r="F74" s="38">
        <v>5</v>
      </c>
      <c r="G74" s="38">
        <v>5</v>
      </c>
      <c r="H74" s="38">
        <v>5</v>
      </c>
      <c r="I74" s="38">
        <v>5</v>
      </c>
    </row>
    <row r="75" spans="1:9" ht="51" x14ac:dyDescent="0.2">
      <c r="A75" s="25"/>
      <c r="B75" s="44"/>
      <c r="C75" s="43" t="s">
        <v>132</v>
      </c>
      <c r="D75" s="43" t="s">
        <v>8</v>
      </c>
      <c r="E75" s="38">
        <v>2406.6</v>
      </c>
      <c r="F75" s="65">
        <v>2433.0700000000002</v>
      </c>
      <c r="G75" s="65">
        <f>F75*1.108</f>
        <v>2695.8415600000003</v>
      </c>
      <c r="H75" s="65">
        <f>G75*1.029</f>
        <v>2774.0209652399999</v>
      </c>
      <c r="I75" s="65">
        <f>H75*1.036</f>
        <v>2873.8857199886402</v>
      </c>
    </row>
    <row r="76" spans="1:9" ht="38.25" x14ac:dyDescent="0.2">
      <c r="A76" s="20" t="s">
        <v>934</v>
      </c>
      <c r="B76" s="44" t="s">
        <v>175</v>
      </c>
      <c r="C76" s="43" t="s">
        <v>3</v>
      </c>
      <c r="D76" s="59" t="s">
        <v>176</v>
      </c>
      <c r="E76" s="38">
        <v>13810.6</v>
      </c>
      <c r="F76" s="38">
        <v>13810.6</v>
      </c>
      <c r="G76" s="38">
        <v>13810.6</v>
      </c>
      <c r="H76" s="38">
        <v>13810.6</v>
      </c>
      <c r="I76" s="38">
        <v>13810.6</v>
      </c>
    </row>
    <row r="77" spans="1:9" ht="51" x14ac:dyDescent="0.2">
      <c r="A77" s="25"/>
      <c r="B77" s="44"/>
      <c r="C77" s="43" t="s">
        <v>132</v>
      </c>
      <c r="D77" s="43" t="s">
        <v>8</v>
      </c>
      <c r="E77" s="38">
        <v>12364.7</v>
      </c>
      <c r="F77" s="38">
        <v>18399</v>
      </c>
      <c r="G77" s="65">
        <f>F77*1.042</f>
        <v>19171.758000000002</v>
      </c>
      <c r="H77" s="65">
        <f>G77*1.029</f>
        <v>19727.738981999999</v>
      </c>
      <c r="I77" s="65">
        <f>H77*1.029</f>
        <v>20299.843412477996</v>
      </c>
    </row>
    <row r="78" spans="1:9" ht="165.75" x14ac:dyDescent="0.2">
      <c r="A78" s="20" t="s">
        <v>935</v>
      </c>
      <c r="B78" s="44" t="s">
        <v>177</v>
      </c>
      <c r="C78" s="43" t="s">
        <v>3</v>
      </c>
      <c r="D78" s="59" t="s">
        <v>178</v>
      </c>
      <c r="E78" s="38">
        <v>2520</v>
      </c>
      <c r="F78" s="38">
        <v>2520</v>
      </c>
      <c r="G78" s="38">
        <v>2520</v>
      </c>
      <c r="H78" s="38">
        <v>2520</v>
      </c>
      <c r="I78" s="38">
        <v>2520</v>
      </c>
    </row>
    <row r="79" spans="1:9" ht="51" x14ac:dyDescent="0.2">
      <c r="A79" s="25"/>
      <c r="B79" s="44"/>
      <c r="C79" s="43" t="s">
        <v>132</v>
      </c>
      <c r="D79" s="43" t="s">
        <v>8</v>
      </c>
      <c r="E79" s="38">
        <v>4109.3</v>
      </c>
      <c r="F79" s="38">
        <v>4176.6000000000004</v>
      </c>
      <c r="G79" s="65">
        <f>F79*1.042</f>
        <v>4352.0172000000002</v>
      </c>
      <c r="H79" s="65">
        <f>G79*1.029</f>
        <v>4478.2256987999999</v>
      </c>
      <c r="I79" s="65">
        <f>H79*1.029</f>
        <v>4608.0942440651997</v>
      </c>
    </row>
    <row r="80" spans="1:9" ht="38.25" x14ac:dyDescent="0.2">
      <c r="A80" s="20" t="s">
        <v>936</v>
      </c>
      <c r="B80" s="44" t="s">
        <v>179</v>
      </c>
      <c r="C80" s="43" t="s">
        <v>3</v>
      </c>
      <c r="D80" s="59" t="s">
        <v>83</v>
      </c>
      <c r="E80" s="38">
        <v>365</v>
      </c>
      <c r="F80" s="38">
        <v>365</v>
      </c>
      <c r="G80" s="38">
        <v>365</v>
      </c>
      <c r="H80" s="38">
        <v>365</v>
      </c>
      <c r="I80" s="38">
        <v>365</v>
      </c>
    </row>
    <row r="81" spans="1:9" ht="51" x14ac:dyDescent="0.2">
      <c r="A81" s="25"/>
      <c r="B81" s="46"/>
      <c r="C81" s="43" t="s">
        <v>132</v>
      </c>
      <c r="D81" s="43" t="s">
        <v>8</v>
      </c>
      <c r="E81" s="38">
        <v>6633.4</v>
      </c>
      <c r="F81" s="65">
        <v>6716.22</v>
      </c>
      <c r="G81" s="65">
        <f>F81*1.108</f>
        <v>7441.5717600000007</v>
      </c>
      <c r="H81" s="65">
        <f>G81*1.029</f>
        <v>7657.3773410399999</v>
      </c>
      <c r="I81" s="65">
        <f>H81*1.036</f>
        <v>7933.0429253174398</v>
      </c>
    </row>
    <row r="82" spans="1:9" ht="38.25" x14ac:dyDescent="0.2">
      <c r="A82" s="20" t="s">
        <v>937</v>
      </c>
      <c r="B82" s="44" t="s">
        <v>180</v>
      </c>
      <c r="C82" s="43" t="s">
        <v>3</v>
      </c>
      <c r="D82" s="59" t="s">
        <v>148</v>
      </c>
      <c r="E82" s="38">
        <v>10</v>
      </c>
      <c r="F82" s="38">
        <v>10</v>
      </c>
      <c r="G82" s="38">
        <v>10</v>
      </c>
      <c r="H82" s="38">
        <v>10</v>
      </c>
      <c r="I82" s="38">
        <v>10</v>
      </c>
    </row>
    <row r="83" spans="1:9" ht="51" x14ac:dyDescent="0.2">
      <c r="A83" s="25"/>
      <c r="B83" s="46"/>
      <c r="C83" s="43" t="s">
        <v>132</v>
      </c>
      <c r="D83" s="43" t="s">
        <v>8</v>
      </c>
      <c r="E83" s="65">
        <v>1379.29</v>
      </c>
      <c r="F83" s="65">
        <v>1576.51</v>
      </c>
      <c r="G83" s="65">
        <v>1630.1</v>
      </c>
      <c r="H83" s="65">
        <f>G83*1.051</f>
        <v>1713.2350999999999</v>
      </c>
      <c r="I83" s="65">
        <f>H83*1.037</f>
        <v>1776.6247986999997</v>
      </c>
    </row>
    <row r="84" spans="1:9" ht="38.25" x14ac:dyDescent="0.2">
      <c r="A84" s="20" t="s">
        <v>938</v>
      </c>
      <c r="B84" s="47" t="s">
        <v>181</v>
      </c>
      <c r="C84" s="43" t="s">
        <v>3</v>
      </c>
      <c r="D84" s="59" t="s">
        <v>83</v>
      </c>
      <c r="E84" s="38">
        <v>2932</v>
      </c>
      <c r="F84" s="38">
        <v>2900</v>
      </c>
      <c r="G84" s="38">
        <v>2900</v>
      </c>
      <c r="H84" s="38">
        <v>2900</v>
      </c>
      <c r="I84" s="38">
        <v>2900</v>
      </c>
    </row>
    <row r="85" spans="1:9" ht="51" x14ac:dyDescent="0.2">
      <c r="A85" s="25"/>
      <c r="B85" s="47"/>
      <c r="C85" s="43" t="s">
        <v>132</v>
      </c>
      <c r="D85" s="43" t="s">
        <v>8</v>
      </c>
      <c r="E85" s="38">
        <v>389573.9</v>
      </c>
      <c r="F85" s="38">
        <v>417068.3</v>
      </c>
      <c r="G85" s="38">
        <v>446018.7</v>
      </c>
      <c r="H85" s="38">
        <f>G85*1.027</f>
        <v>458061.20489999995</v>
      </c>
      <c r="I85" s="38">
        <f>H85*1.022</f>
        <v>468138.55140779994</v>
      </c>
    </row>
    <row r="86" spans="1:9" ht="38.25" x14ac:dyDescent="0.2">
      <c r="A86" s="20" t="s">
        <v>939</v>
      </c>
      <c r="B86" s="47" t="s">
        <v>182</v>
      </c>
      <c r="C86" s="43" t="s">
        <v>3</v>
      </c>
      <c r="D86" s="59" t="s">
        <v>83</v>
      </c>
      <c r="E86" s="38">
        <v>7070</v>
      </c>
      <c r="F86" s="38">
        <v>7480</v>
      </c>
      <c r="G86" s="38">
        <v>7728</v>
      </c>
      <c r="H86" s="38">
        <v>7728</v>
      </c>
      <c r="I86" s="38">
        <v>7728</v>
      </c>
    </row>
    <row r="87" spans="1:9" ht="51" x14ac:dyDescent="0.2">
      <c r="A87" s="25"/>
      <c r="B87" s="47"/>
      <c r="C87" s="43" t="s">
        <v>132</v>
      </c>
      <c r="D87" s="43" t="s">
        <v>8</v>
      </c>
      <c r="E87" s="38">
        <v>881540.5</v>
      </c>
      <c r="F87" s="38">
        <v>960517.4</v>
      </c>
      <c r="G87" s="38">
        <v>1049914.5</v>
      </c>
      <c r="H87" s="38">
        <v>1078789.6000000001</v>
      </c>
      <c r="I87" s="38">
        <v>1103208.3999999999</v>
      </c>
    </row>
    <row r="88" spans="1:9" ht="38.25" customHeight="1" x14ac:dyDescent="0.2">
      <c r="A88" s="20" t="s">
        <v>940</v>
      </c>
      <c r="B88" s="47" t="s">
        <v>183</v>
      </c>
      <c r="C88" s="43" t="s">
        <v>3</v>
      </c>
      <c r="D88" s="59" t="s">
        <v>144</v>
      </c>
      <c r="E88" s="38">
        <v>227744</v>
      </c>
      <c r="F88" s="38">
        <v>204925</v>
      </c>
      <c r="G88" s="38">
        <v>204925</v>
      </c>
      <c r="H88" s="38">
        <v>204925</v>
      </c>
      <c r="I88" s="38">
        <v>204925</v>
      </c>
    </row>
    <row r="89" spans="1:9" ht="51" x14ac:dyDescent="0.2">
      <c r="A89" s="25"/>
      <c r="B89" s="47"/>
      <c r="C89" s="43" t="s">
        <v>132</v>
      </c>
      <c r="D89" s="43" t="s">
        <v>8</v>
      </c>
      <c r="E89" s="38">
        <v>44301.4</v>
      </c>
      <c r="F89" s="38">
        <v>39213.800000000003</v>
      </c>
      <c r="G89" s="38">
        <v>41086.300000000003</v>
      </c>
      <c r="H89" s="38">
        <f>G89*1.027</f>
        <v>42195.630100000002</v>
      </c>
      <c r="I89" s="38">
        <f>H89*1.022</f>
        <v>43123.933962200004</v>
      </c>
    </row>
    <row r="90" spans="1:9" ht="38.25" x14ac:dyDescent="0.2">
      <c r="A90" s="20" t="s">
        <v>941</v>
      </c>
      <c r="B90" s="47" t="s">
        <v>184</v>
      </c>
      <c r="C90" s="43" t="s">
        <v>3</v>
      </c>
      <c r="D90" s="59" t="s">
        <v>148</v>
      </c>
      <c r="E90" s="38">
        <v>1</v>
      </c>
      <c r="F90" s="38">
        <v>1</v>
      </c>
      <c r="G90" s="38">
        <v>1</v>
      </c>
      <c r="H90" s="38">
        <v>1</v>
      </c>
      <c r="I90" s="38">
        <v>1</v>
      </c>
    </row>
    <row r="91" spans="1:9" ht="51" x14ac:dyDescent="0.2">
      <c r="A91" s="25"/>
      <c r="B91" s="47"/>
      <c r="C91" s="43" t="s">
        <v>132</v>
      </c>
      <c r="D91" s="43" t="s">
        <v>8</v>
      </c>
      <c r="E91" s="38">
        <v>1136.7</v>
      </c>
      <c r="F91" s="38">
        <v>1066.2</v>
      </c>
      <c r="G91" s="38">
        <f>F91*1.04</f>
        <v>1108.8480000000002</v>
      </c>
      <c r="H91" s="38">
        <f>G91*1.027</f>
        <v>1138.7868960000001</v>
      </c>
      <c r="I91" s="38">
        <f>H91*1.022</f>
        <v>1163.8402077120002</v>
      </c>
    </row>
    <row r="92" spans="1:9" ht="38.25" x14ac:dyDescent="0.2">
      <c r="A92" s="20" t="s">
        <v>942</v>
      </c>
      <c r="B92" s="47" t="s">
        <v>185</v>
      </c>
      <c r="C92" s="43" t="s">
        <v>3</v>
      </c>
      <c r="D92" s="59" t="s">
        <v>148</v>
      </c>
      <c r="E92" s="38">
        <v>1</v>
      </c>
      <c r="F92" s="38">
        <v>1</v>
      </c>
      <c r="G92" s="38">
        <v>1</v>
      </c>
      <c r="H92" s="38">
        <v>1</v>
      </c>
      <c r="I92" s="38">
        <v>1</v>
      </c>
    </row>
    <row r="93" spans="1:9" ht="51" x14ac:dyDescent="0.2">
      <c r="A93" s="25"/>
      <c r="B93" s="47"/>
      <c r="C93" s="43" t="s">
        <v>132</v>
      </c>
      <c r="D93" s="43" t="s">
        <v>8</v>
      </c>
      <c r="E93" s="38">
        <v>2402.1</v>
      </c>
      <c r="F93" s="38">
        <v>2103.9</v>
      </c>
      <c r="G93" s="38">
        <f>F93*1.04</f>
        <v>2188.056</v>
      </c>
      <c r="H93" s="38">
        <f>G93*1.027</f>
        <v>2247.1335119999999</v>
      </c>
      <c r="I93" s="38">
        <f>H93*1.022</f>
        <v>2296.5704492639998</v>
      </c>
    </row>
    <row r="94" spans="1:9" ht="38.25" customHeight="1" x14ac:dyDescent="0.2">
      <c r="A94" s="20" t="s">
        <v>943</v>
      </c>
      <c r="B94" s="47" t="s">
        <v>186</v>
      </c>
      <c r="C94" s="43" t="s">
        <v>3</v>
      </c>
      <c r="D94" s="59" t="s">
        <v>148</v>
      </c>
      <c r="E94" s="38">
        <v>1</v>
      </c>
      <c r="F94" s="38">
        <v>1</v>
      </c>
      <c r="G94" s="38">
        <v>1</v>
      </c>
      <c r="H94" s="38">
        <v>1</v>
      </c>
      <c r="I94" s="38">
        <v>1</v>
      </c>
    </row>
    <row r="95" spans="1:9" ht="51" x14ac:dyDescent="0.2">
      <c r="A95" s="25"/>
      <c r="B95" s="47"/>
      <c r="C95" s="43" t="s">
        <v>132</v>
      </c>
      <c r="D95" s="43" t="s">
        <v>8</v>
      </c>
      <c r="E95" s="38">
        <v>2831.3</v>
      </c>
      <c r="F95" s="38">
        <v>2474.3000000000002</v>
      </c>
      <c r="G95" s="38">
        <f>F95*1.04</f>
        <v>2573.2720000000004</v>
      </c>
      <c r="H95" s="38">
        <f>G95*1.027</f>
        <v>2642.750344</v>
      </c>
      <c r="I95" s="38">
        <f>H95*1.022</f>
        <v>2700.890851568</v>
      </c>
    </row>
    <row r="96" spans="1:9" ht="38.25" x14ac:dyDescent="0.2">
      <c r="A96" s="20" t="s">
        <v>944</v>
      </c>
      <c r="B96" s="47" t="s">
        <v>187</v>
      </c>
      <c r="C96" s="43" t="s">
        <v>3</v>
      </c>
      <c r="D96" s="59" t="s">
        <v>188</v>
      </c>
      <c r="E96" s="38">
        <v>1</v>
      </c>
      <c r="F96" s="38">
        <v>1</v>
      </c>
      <c r="G96" s="38">
        <v>0</v>
      </c>
      <c r="H96" s="38">
        <v>0</v>
      </c>
      <c r="I96" s="38">
        <v>0</v>
      </c>
    </row>
    <row r="97" spans="1:9" ht="51" x14ac:dyDescent="0.2">
      <c r="A97" s="25"/>
      <c r="B97" s="47"/>
      <c r="C97" s="43" t="s">
        <v>132</v>
      </c>
      <c r="D97" s="43" t="s">
        <v>8</v>
      </c>
      <c r="E97" s="38">
        <v>490.4</v>
      </c>
      <c r="F97" s="38">
        <v>3003.2</v>
      </c>
      <c r="G97" s="38">
        <f>F97*1.04</f>
        <v>3123.328</v>
      </c>
      <c r="H97" s="38">
        <f>G97*1.027</f>
        <v>3207.6578559999998</v>
      </c>
      <c r="I97" s="38">
        <f>H97*1.022</f>
        <v>3278.226328832</v>
      </c>
    </row>
    <row r="98" spans="1:9" ht="38.25" x14ac:dyDescent="0.2">
      <c r="A98" s="20" t="s">
        <v>945</v>
      </c>
      <c r="B98" s="47" t="s">
        <v>189</v>
      </c>
      <c r="C98" s="43" t="s">
        <v>3</v>
      </c>
      <c r="D98" s="59" t="s">
        <v>148</v>
      </c>
      <c r="E98" s="38">
        <v>3</v>
      </c>
      <c r="F98" s="38">
        <v>3</v>
      </c>
      <c r="G98" s="38">
        <v>3</v>
      </c>
      <c r="H98" s="38">
        <v>3</v>
      </c>
      <c r="I98" s="38">
        <v>3</v>
      </c>
    </row>
    <row r="99" spans="1:9" ht="51" x14ac:dyDescent="0.2">
      <c r="A99" s="25"/>
      <c r="B99" s="47"/>
      <c r="C99" s="43" t="s">
        <v>132</v>
      </c>
      <c r="D99" s="43" t="s">
        <v>8</v>
      </c>
      <c r="E99" s="38">
        <f>1136.7*3</f>
        <v>3410.1000000000004</v>
      </c>
      <c r="F99" s="38">
        <v>3198.6</v>
      </c>
      <c r="G99" s="38">
        <f>F99*1.04</f>
        <v>3326.5439999999999</v>
      </c>
      <c r="H99" s="38">
        <f>G99*1.027</f>
        <v>3416.3606879999998</v>
      </c>
      <c r="I99" s="38">
        <f>H99*1.022</f>
        <v>3491.5206231359998</v>
      </c>
    </row>
    <row r="100" spans="1:9" ht="38.25" x14ac:dyDescent="0.2">
      <c r="A100" s="20" t="s">
        <v>946</v>
      </c>
      <c r="B100" s="47" t="s">
        <v>190</v>
      </c>
      <c r="C100" s="43" t="s">
        <v>3</v>
      </c>
      <c r="D100" s="59" t="s">
        <v>148</v>
      </c>
      <c r="E100" s="38">
        <v>1</v>
      </c>
      <c r="F100" s="38">
        <v>1</v>
      </c>
      <c r="G100" s="38">
        <v>1</v>
      </c>
      <c r="H100" s="38">
        <v>1</v>
      </c>
      <c r="I100" s="38">
        <v>1</v>
      </c>
    </row>
    <row r="101" spans="1:9" ht="51" x14ac:dyDescent="0.2">
      <c r="A101" s="25"/>
      <c r="B101" s="47"/>
      <c r="C101" s="43" t="s">
        <v>132</v>
      </c>
      <c r="D101" s="43" t="s">
        <v>8</v>
      </c>
      <c r="E101" s="38">
        <v>568.29999999999995</v>
      </c>
      <c r="F101" s="38">
        <v>533.1</v>
      </c>
      <c r="G101" s="38">
        <f>F101*1.04</f>
        <v>554.42400000000009</v>
      </c>
      <c r="H101" s="38">
        <f>G101*1.027</f>
        <v>569.39344800000003</v>
      </c>
      <c r="I101" s="38">
        <f>H101*1.022</f>
        <v>581.92010385600008</v>
      </c>
    </row>
    <row r="102" spans="1:9" ht="38.25" x14ac:dyDescent="0.2">
      <c r="A102" s="20" t="s">
        <v>947</v>
      </c>
      <c r="B102" s="47" t="s">
        <v>191</v>
      </c>
      <c r="C102" s="43" t="s">
        <v>3</v>
      </c>
      <c r="D102" s="59" t="s">
        <v>148</v>
      </c>
      <c r="E102" s="38">
        <v>1</v>
      </c>
      <c r="F102" s="38">
        <v>1</v>
      </c>
      <c r="G102" s="38">
        <v>1</v>
      </c>
      <c r="H102" s="38">
        <v>1</v>
      </c>
      <c r="I102" s="38">
        <v>1</v>
      </c>
    </row>
    <row r="103" spans="1:9" ht="51" x14ac:dyDescent="0.2">
      <c r="A103" s="25"/>
      <c r="B103" s="47"/>
      <c r="C103" s="43" t="s">
        <v>132</v>
      </c>
      <c r="D103" s="43" t="s">
        <v>8</v>
      </c>
      <c r="E103" s="38">
        <v>568.29999999999995</v>
      </c>
      <c r="F103" s="38">
        <v>533.1</v>
      </c>
      <c r="G103" s="38">
        <f>F103*1.04</f>
        <v>554.42400000000009</v>
      </c>
      <c r="H103" s="38">
        <f>G103*1.027</f>
        <v>569.39344800000003</v>
      </c>
      <c r="I103" s="38">
        <f>H103*1.022</f>
        <v>581.92010385600008</v>
      </c>
    </row>
    <row r="104" spans="1:9" ht="38.25" x14ac:dyDescent="0.2">
      <c r="A104" s="20" t="s">
        <v>948</v>
      </c>
      <c r="B104" s="47" t="s">
        <v>192</v>
      </c>
      <c r="C104" s="43" t="s">
        <v>3</v>
      </c>
      <c r="D104" s="59" t="s">
        <v>148</v>
      </c>
      <c r="E104" s="38">
        <v>19</v>
      </c>
      <c r="F104" s="38">
        <v>21</v>
      </c>
      <c r="G104" s="38">
        <v>21</v>
      </c>
      <c r="H104" s="38">
        <v>21</v>
      </c>
      <c r="I104" s="38">
        <v>21</v>
      </c>
    </row>
    <row r="105" spans="1:9" ht="51" x14ac:dyDescent="0.2">
      <c r="A105" s="25"/>
      <c r="B105" s="47"/>
      <c r="C105" s="43" t="s">
        <v>132</v>
      </c>
      <c r="D105" s="43" t="s">
        <v>8</v>
      </c>
      <c r="E105" s="38">
        <v>2867.1</v>
      </c>
      <c r="F105" s="38">
        <v>3639.3</v>
      </c>
      <c r="G105" s="38">
        <f>F105*1.04</f>
        <v>3784.8720000000003</v>
      </c>
      <c r="H105" s="38">
        <f>G105*1.027</f>
        <v>3887.0635440000001</v>
      </c>
      <c r="I105" s="38">
        <f>H105*1.022</f>
        <v>3972.578941968</v>
      </c>
    </row>
    <row r="106" spans="1:9" ht="38.25" customHeight="1" x14ac:dyDescent="0.2">
      <c r="A106" s="20" t="s">
        <v>949</v>
      </c>
      <c r="B106" s="47" t="s">
        <v>183</v>
      </c>
      <c r="C106" s="43" t="s">
        <v>3</v>
      </c>
      <c r="D106" s="59" t="s">
        <v>144</v>
      </c>
      <c r="E106" s="38">
        <v>37527</v>
      </c>
      <c r="F106" s="38">
        <v>38534</v>
      </c>
      <c r="G106" s="38">
        <v>35568</v>
      </c>
      <c r="H106" s="38">
        <v>35568</v>
      </c>
      <c r="I106" s="38">
        <v>35568</v>
      </c>
    </row>
    <row r="107" spans="1:9" ht="51" x14ac:dyDescent="0.2">
      <c r="A107" s="25"/>
      <c r="B107" s="47"/>
      <c r="C107" s="43" t="s">
        <v>132</v>
      </c>
      <c r="D107" s="43" t="s">
        <v>8</v>
      </c>
      <c r="E107" s="38">
        <v>8409.7999999999993</v>
      </c>
      <c r="F107" s="38">
        <v>8543.7000000000007</v>
      </c>
      <c r="G107" s="38">
        <v>8153.7</v>
      </c>
      <c r="H107" s="38">
        <f>G107*1.027</f>
        <v>8373.8498999999993</v>
      </c>
      <c r="I107" s="38">
        <f>H107*1.022</f>
        <v>8558.0745977999995</v>
      </c>
    </row>
    <row r="108" spans="1:9" ht="38.25" x14ac:dyDescent="0.2">
      <c r="A108" s="20" t="s">
        <v>950</v>
      </c>
      <c r="B108" s="47" t="s">
        <v>193</v>
      </c>
      <c r="C108" s="43" t="s">
        <v>3</v>
      </c>
      <c r="D108" s="59" t="s">
        <v>83</v>
      </c>
      <c r="E108" s="38">
        <v>978</v>
      </c>
      <c r="F108" s="38">
        <v>1030</v>
      </c>
      <c r="G108" s="38">
        <v>1030</v>
      </c>
      <c r="H108" s="38">
        <v>1030</v>
      </c>
      <c r="I108" s="38">
        <v>1030</v>
      </c>
    </row>
    <row r="109" spans="1:9" ht="51" x14ac:dyDescent="0.2">
      <c r="A109" s="25"/>
      <c r="B109" s="47"/>
      <c r="C109" s="43" t="s">
        <v>132</v>
      </c>
      <c r="D109" s="43" t="s">
        <v>8</v>
      </c>
      <c r="E109" s="38">
        <v>29438.2</v>
      </c>
      <c r="F109" s="38">
        <v>36441.800000000003</v>
      </c>
      <c r="G109" s="38">
        <v>37130.1</v>
      </c>
      <c r="H109" s="38">
        <f>G109*1.027</f>
        <v>38132.612699999998</v>
      </c>
      <c r="I109" s="38">
        <f>H109*1.022</f>
        <v>38971.530179399997</v>
      </c>
    </row>
    <row r="110" spans="1:9" ht="38.25" x14ac:dyDescent="0.2">
      <c r="A110" s="20" t="s">
        <v>951</v>
      </c>
      <c r="B110" s="47" t="s">
        <v>194</v>
      </c>
      <c r="C110" s="43" t="s">
        <v>3</v>
      </c>
      <c r="D110" s="59" t="s">
        <v>83</v>
      </c>
      <c r="E110" s="38">
        <v>1667</v>
      </c>
      <c r="F110" s="38">
        <v>1722</v>
      </c>
      <c r="G110" s="38">
        <v>1722</v>
      </c>
      <c r="H110" s="38">
        <v>1722</v>
      </c>
      <c r="I110" s="38">
        <v>1722</v>
      </c>
    </row>
    <row r="111" spans="1:9" ht="51" x14ac:dyDescent="0.2">
      <c r="A111" s="25"/>
      <c r="B111" s="47"/>
      <c r="C111" s="43" t="s">
        <v>132</v>
      </c>
      <c r="D111" s="43" t="s">
        <v>8</v>
      </c>
      <c r="E111" s="38">
        <v>71076.7</v>
      </c>
      <c r="F111" s="38">
        <v>100784.7</v>
      </c>
      <c r="G111" s="38">
        <v>116504.5</v>
      </c>
      <c r="H111" s="38">
        <f>G111*1.027</f>
        <v>119650.12149999999</v>
      </c>
      <c r="I111" s="38">
        <f>H111*1.022</f>
        <v>122282.42417299999</v>
      </c>
    </row>
    <row r="112" spans="1:9" ht="38.25" x14ac:dyDescent="0.2">
      <c r="A112" s="20" t="s">
        <v>952</v>
      </c>
      <c r="B112" s="47" t="s">
        <v>195</v>
      </c>
      <c r="C112" s="43" t="s">
        <v>3</v>
      </c>
      <c r="D112" s="59" t="s">
        <v>188</v>
      </c>
      <c r="E112" s="38">
        <v>1</v>
      </c>
      <c r="F112" s="38">
        <v>1</v>
      </c>
      <c r="G112" s="38">
        <v>1</v>
      </c>
      <c r="H112" s="38">
        <v>1</v>
      </c>
      <c r="I112" s="38">
        <v>1</v>
      </c>
    </row>
    <row r="113" spans="1:9" ht="51" x14ac:dyDescent="0.2">
      <c r="A113" s="25"/>
      <c r="B113" s="47"/>
      <c r="C113" s="43" t="s">
        <v>132</v>
      </c>
      <c r="D113" s="43" t="s">
        <v>8</v>
      </c>
      <c r="E113" s="38">
        <v>687.1</v>
      </c>
      <c r="F113" s="38">
        <v>23328.799999999999</v>
      </c>
      <c r="G113" s="38">
        <v>30969</v>
      </c>
      <c r="H113" s="38">
        <f>G113*1.027</f>
        <v>31805.162999999997</v>
      </c>
      <c r="I113" s="38">
        <f>H113*1.022</f>
        <v>32504.876585999998</v>
      </c>
    </row>
    <row r="114" spans="1:9" ht="38.25" x14ac:dyDescent="0.2">
      <c r="A114" s="20" t="s">
        <v>953</v>
      </c>
      <c r="B114" s="47" t="s">
        <v>196</v>
      </c>
      <c r="C114" s="43" t="s">
        <v>3</v>
      </c>
      <c r="D114" s="59" t="s">
        <v>188</v>
      </c>
      <c r="E114" s="38">
        <v>0</v>
      </c>
      <c r="F114" s="38">
        <v>0</v>
      </c>
      <c r="G114" s="38">
        <v>1</v>
      </c>
      <c r="H114" s="38">
        <v>1</v>
      </c>
      <c r="I114" s="38">
        <v>1</v>
      </c>
    </row>
    <row r="115" spans="1:9" ht="51" x14ac:dyDescent="0.2">
      <c r="A115" s="25"/>
      <c r="B115" s="47"/>
      <c r="C115" s="43" t="s">
        <v>132</v>
      </c>
      <c r="D115" s="43" t="s">
        <v>8</v>
      </c>
      <c r="E115" s="38">
        <v>0</v>
      </c>
      <c r="F115" s="38">
        <v>0</v>
      </c>
      <c r="G115" s="38">
        <v>349.9</v>
      </c>
      <c r="H115" s="38">
        <f>G115*1.027</f>
        <v>359.34729999999996</v>
      </c>
      <c r="I115" s="38">
        <f>H115*1.022</f>
        <v>367.25294059999999</v>
      </c>
    </row>
    <row r="116" spans="1:9" ht="38.25" x14ac:dyDescent="0.2">
      <c r="A116" s="20" t="s">
        <v>954</v>
      </c>
      <c r="B116" s="47" t="s">
        <v>197</v>
      </c>
      <c r="C116" s="43" t="s">
        <v>3</v>
      </c>
      <c r="D116" s="59" t="s">
        <v>188</v>
      </c>
      <c r="E116" s="38">
        <v>0</v>
      </c>
      <c r="F116" s="38">
        <v>0</v>
      </c>
      <c r="G116" s="38">
        <v>1</v>
      </c>
      <c r="H116" s="38">
        <v>1</v>
      </c>
      <c r="I116" s="38">
        <v>1</v>
      </c>
    </row>
    <row r="117" spans="1:9" ht="51" x14ac:dyDescent="0.2">
      <c r="A117" s="25"/>
      <c r="B117" s="47"/>
      <c r="C117" s="43" t="s">
        <v>132</v>
      </c>
      <c r="D117" s="43" t="s">
        <v>8</v>
      </c>
      <c r="E117" s="38">
        <v>0</v>
      </c>
      <c r="F117" s="38">
        <v>0</v>
      </c>
      <c r="G117" s="38">
        <v>1168.9000000000001</v>
      </c>
      <c r="H117" s="38">
        <f>G117*1.027</f>
        <v>1200.4603</v>
      </c>
      <c r="I117" s="38">
        <f>H117*1.022</f>
        <v>1226.8704266</v>
      </c>
    </row>
    <row r="118" spans="1:9" ht="38.25" x14ac:dyDescent="0.2">
      <c r="A118" s="20" t="s">
        <v>955</v>
      </c>
      <c r="B118" s="47" t="s">
        <v>198</v>
      </c>
      <c r="C118" s="43" t="s">
        <v>3</v>
      </c>
      <c r="D118" s="59" t="s">
        <v>144</v>
      </c>
      <c r="E118" s="38">
        <v>293040</v>
      </c>
      <c r="F118" s="38">
        <v>271480</v>
      </c>
      <c r="G118" s="38">
        <v>271410</v>
      </c>
      <c r="H118" s="38">
        <v>271480</v>
      </c>
      <c r="I118" s="38">
        <v>271480</v>
      </c>
    </row>
    <row r="119" spans="1:9" ht="51" x14ac:dyDescent="0.2">
      <c r="A119" s="25"/>
      <c r="B119" s="47"/>
      <c r="C119" s="43" t="s">
        <v>132</v>
      </c>
      <c r="D119" s="43" t="s">
        <v>8</v>
      </c>
      <c r="E119" s="38">
        <v>57963.9</v>
      </c>
      <c r="F119" s="38">
        <v>54915</v>
      </c>
      <c r="G119" s="38">
        <v>60685</v>
      </c>
      <c r="H119" s="38">
        <v>62942.9</v>
      </c>
      <c r="I119" s="38">
        <v>65150.7</v>
      </c>
    </row>
    <row r="120" spans="1:9" ht="38.25" x14ac:dyDescent="0.2">
      <c r="A120" s="20" t="s">
        <v>956</v>
      </c>
      <c r="B120" s="47" t="s">
        <v>199</v>
      </c>
      <c r="C120" s="43" t="s">
        <v>3</v>
      </c>
      <c r="D120" s="59" t="s">
        <v>148</v>
      </c>
      <c r="E120" s="38">
        <v>30</v>
      </c>
      <c r="F120" s="38">
        <v>16</v>
      </c>
      <c r="G120" s="38">
        <v>17</v>
      </c>
      <c r="H120" s="38">
        <v>16</v>
      </c>
      <c r="I120" s="38">
        <v>16</v>
      </c>
    </row>
    <row r="121" spans="1:9" ht="51" x14ac:dyDescent="0.2">
      <c r="A121" s="25"/>
      <c r="B121" s="47"/>
      <c r="C121" s="43" t="s">
        <v>132</v>
      </c>
      <c r="D121" s="43" t="s">
        <v>8</v>
      </c>
      <c r="E121" s="38">
        <v>669.6</v>
      </c>
      <c r="F121" s="38">
        <v>439.8</v>
      </c>
      <c r="G121" s="38">
        <v>692</v>
      </c>
      <c r="H121" s="38">
        <f>G121*1.036</f>
        <v>716.91200000000003</v>
      </c>
      <c r="I121" s="38">
        <f>H121*1.034</f>
        <v>741.28700800000001</v>
      </c>
    </row>
    <row r="122" spans="1:9" ht="38.25" x14ac:dyDescent="0.2">
      <c r="A122" s="20" t="s">
        <v>957</v>
      </c>
      <c r="B122" s="47" t="s">
        <v>200</v>
      </c>
      <c r="C122" s="43" t="s">
        <v>3</v>
      </c>
      <c r="D122" s="59" t="s">
        <v>148</v>
      </c>
      <c r="E122" s="38">
        <v>5</v>
      </c>
      <c r="F122" s="38">
        <v>5</v>
      </c>
      <c r="G122" s="38">
        <v>6</v>
      </c>
      <c r="H122" s="38">
        <v>5</v>
      </c>
      <c r="I122" s="38">
        <v>5</v>
      </c>
    </row>
    <row r="123" spans="1:9" ht="51" x14ac:dyDescent="0.2">
      <c r="A123" s="25"/>
      <c r="B123" s="47"/>
      <c r="C123" s="43" t="s">
        <v>132</v>
      </c>
      <c r="D123" s="43" t="s">
        <v>8</v>
      </c>
      <c r="E123" s="38">
        <v>2627</v>
      </c>
      <c r="F123" s="38">
        <v>2546.3000000000002</v>
      </c>
      <c r="G123" s="38">
        <v>2796</v>
      </c>
      <c r="H123" s="38">
        <f>G123*1.036</f>
        <v>2896.6559999999999</v>
      </c>
      <c r="I123" s="38">
        <f>H123*1.034</f>
        <v>2995.142304</v>
      </c>
    </row>
    <row r="124" spans="1:9" ht="38.25" x14ac:dyDescent="0.2">
      <c r="A124" s="20" t="s">
        <v>958</v>
      </c>
      <c r="B124" s="47" t="s">
        <v>201</v>
      </c>
      <c r="C124" s="43" t="s">
        <v>3</v>
      </c>
      <c r="D124" s="59" t="s">
        <v>148</v>
      </c>
      <c r="E124" s="38">
        <v>9</v>
      </c>
      <c r="F124" s="38">
        <v>9</v>
      </c>
      <c r="G124" s="38">
        <v>5</v>
      </c>
      <c r="H124" s="38">
        <v>9</v>
      </c>
      <c r="I124" s="38">
        <v>9</v>
      </c>
    </row>
    <row r="125" spans="1:9" ht="51" x14ac:dyDescent="0.2">
      <c r="A125" s="25"/>
      <c r="B125" s="47"/>
      <c r="C125" s="43" t="s">
        <v>132</v>
      </c>
      <c r="D125" s="43" t="s">
        <v>8</v>
      </c>
      <c r="E125" s="38">
        <v>740.2</v>
      </c>
      <c r="F125" s="38">
        <v>697.9</v>
      </c>
      <c r="G125" s="38">
        <v>522</v>
      </c>
      <c r="H125" s="38">
        <f>G125*1.036</f>
        <v>540.79200000000003</v>
      </c>
      <c r="I125" s="38">
        <f>H125*1.034</f>
        <v>559.17892800000004</v>
      </c>
    </row>
    <row r="126" spans="1:9" ht="38.25" customHeight="1" x14ac:dyDescent="0.2">
      <c r="A126" s="20" t="s">
        <v>959</v>
      </c>
      <c r="B126" s="47" t="s">
        <v>202</v>
      </c>
      <c r="C126" s="43" t="s">
        <v>3</v>
      </c>
      <c r="D126" s="59" t="s">
        <v>148</v>
      </c>
      <c r="E126" s="38">
        <v>40</v>
      </c>
      <c r="F126" s="38">
        <v>40</v>
      </c>
      <c r="G126" s="38">
        <v>32</v>
      </c>
      <c r="H126" s="38">
        <v>40</v>
      </c>
      <c r="I126" s="38">
        <v>40</v>
      </c>
    </row>
    <row r="127" spans="1:9" ht="51" x14ac:dyDescent="0.2">
      <c r="A127" s="25"/>
      <c r="B127" s="47"/>
      <c r="C127" s="43" t="s">
        <v>132</v>
      </c>
      <c r="D127" s="43" t="s">
        <v>8</v>
      </c>
      <c r="E127" s="38">
        <v>7525.7</v>
      </c>
      <c r="F127" s="38">
        <v>7658.9</v>
      </c>
      <c r="G127" s="38">
        <v>6430</v>
      </c>
      <c r="H127" s="38">
        <f>G127*1.036</f>
        <v>6661.4800000000005</v>
      </c>
      <c r="I127" s="38">
        <f>H127*1.034</f>
        <v>6887.9703200000004</v>
      </c>
    </row>
    <row r="128" spans="1:9" ht="38.25" customHeight="1" x14ac:dyDescent="0.2">
      <c r="A128" s="20" t="s">
        <v>960</v>
      </c>
      <c r="B128" s="47" t="s">
        <v>203</v>
      </c>
      <c r="C128" s="43" t="s">
        <v>3</v>
      </c>
      <c r="D128" s="59" t="s">
        <v>148</v>
      </c>
      <c r="E128" s="38">
        <v>44</v>
      </c>
      <c r="F128" s="38">
        <v>4</v>
      </c>
      <c r="G128" s="38">
        <v>8</v>
      </c>
      <c r="H128" s="38">
        <v>4</v>
      </c>
      <c r="I128" s="38">
        <v>4</v>
      </c>
    </row>
    <row r="129" spans="1:9" ht="51" x14ac:dyDescent="0.2">
      <c r="A129" s="25"/>
      <c r="B129" s="47"/>
      <c r="C129" s="43" t="s">
        <v>132</v>
      </c>
      <c r="D129" s="43" t="s">
        <v>8</v>
      </c>
      <c r="E129" s="38">
        <v>1132.4000000000001</v>
      </c>
      <c r="F129" s="38">
        <v>376.1</v>
      </c>
      <c r="G129" s="38">
        <v>2010</v>
      </c>
      <c r="H129" s="38">
        <f>G129*1.036</f>
        <v>2082.36</v>
      </c>
      <c r="I129" s="38">
        <f>H129*1.034</f>
        <v>2153.1602400000002</v>
      </c>
    </row>
    <row r="130" spans="1:9" ht="38.25" x14ac:dyDescent="0.2">
      <c r="A130" s="20" t="s">
        <v>961</v>
      </c>
      <c r="B130" s="47" t="s">
        <v>204</v>
      </c>
      <c r="C130" s="43" t="s">
        <v>3</v>
      </c>
      <c r="D130" s="59" t="s">
        <v>144</v>
      </c>
      <c r="E130" s="38">
        <v>0</v>
      </c>
      <c r="F130" s="38">
        <v>0</v>
      </c>
      <c r="G130" s="38">
        <v>20940</v>
      </c>
      <c r="H130" s="38">
        <v>20940</v>
      </c>
      <c r="I130" s="38">
        <v>20940</v>
      </c>
    </row>
    <row r="131" spans="1:9" ht="51" x14ac:dyDescent="0.2">
      <c r="A131" s="25"/>
      <c r="B131" s="48"/>
      <c r="C131" s="43" t="s">
        <v>132</v>
      </c>
      <c r="D131" s="43" t="s">
        <v>8</v>
      </c>
      <c r="E131" s="38">
        <v>0</v>
      </c>
      <c r="F131" s="38">
        <v>0</v>
      </c>
      <c r="G131" s="38">
        <v>7627</v>
      </c>
      <c r="H131" s="38">
        <f>G131*1.036</f>
        <v>7901.5720000000001</v>
      </c>
      <c r="I131" s="38">
        <f>H131*1.034</f>
        <v>8170.2254480000001</v>
      </c>
    </row>
    <row r="132" spans="1:9" ht="38.25" x14ac:dyDescent="0.2">
      <c r="A132" s="20" t="s">
        <v>962</v>
      </c>
      <c r="B132" s="47" t="s">
        <v>205</v>
      </c>
      <c r="C132" s="43" t="s">
        <v>3</v>
      </c>
      <c r="D132" s="59" t="s">
        <v>148</v>
      </c>
      <c r="E132" s="38">
        <v>1</v>
      </c>
      <c r="F132" s="38">
        <v>1</v>
      </c>
      <c r="G132" s="38">
        <v>1</v>
      </c>
      <c r="H132" s="38">
        <v>1</v>
      </c>
      <c r="I132" s="38">
        <v>1</v>
      </c>
    </row>
    <row r="133" spans="1:9" ht="51" x14ac:dyDescent="0.2">
      <c r="A133" s="25"/>
      <c r="B133" s="47"/>
      <c r="C133" s="43" t="s">
        <v>132</v>
      </c>
      <c r="D133" s="43" t="s">
        <v>8</v>
      </c>
      <c r="E133" s="38">
        <v>440.4</v>
      </c>
      <c r="F133" s="38">
        <v>448.1</v>
      </c>
      <c r="G133" s="38">
        <v>462</v>
      </c>
      <c r="H133" s="38">
        <f>G133*1.036</f>
        <v>478.63200000000001</v>
      </c>
      <c r="I133" s="38">
        <f>H133*1.034</f>
        <v>494.90548800000005</v>
      </c>
    </row>
    <row r="134" spans="1:9" ht="38.25" x14ac:dyDescent="0.2">
      <c r="A134" s="20" t="s">
        <v>963</v>
      </c>
      <c r="B134" s="47" t="s">
        <v>206</v>
      </c>
      <c r="C134" s="43" t="s">
        <v>3</v>
      </c>
      <c r="D134" s="59" t="s">
        <v>148</v>
      </c>
      <c r="E134" s="38">
        <v>9</v>
      </c>
      <c r="F134" s="38">
        <v>11</v>
      </c>
      <c r="G134" s="38">
        <v>8</v>
      </c>
      <c r="H134" s="38">
        <v>11</v>
      </c>
      <c r="I134" s="38">
        <v>11</v>
      </c>
    </row>
    <row r="135" spans="1:9" ht="51" x14ac:dyDescent="0.2">
      <c r="A135" s="25"/>
      <c r="B135" s="47"/>
      <c r="C135" s="43" t="s">
        <v>132</v>
      </c>
      <c r="D135" s="43" t="s">
        <v>8</v>
      </c>
      <c r="E135" s="38">
        <v>166.4</v>
      </c>
      <c r="F135" s="38">
        <v>171.4</v>
      </c>
      <c r="G135" s="38">
        <v>168</v>
      </c>
      <c r="H135" s="38">
        <f>G135*1.036</f>
        <v>174.048</v>
      </c>
      <c r="I135" s="38">
        <f>H135*1.034</f>
        <v>179.965632</v>
      </c>
    </row>
    <row r="136" spans="1:9" ht="38.25" x14ac:dyDescent="0.2">
      <c r="A136" s="20" t="s">
        <v>964</v>
      </c>
      <c r="B136" s="47" t="s">
        <v>207</v>
      </c>
      <c r="C136" s="43" t="s">
        <v>3</v>
      </c>
      <c r="D136" s="59" t="s">
        <v>148</v>
      </c>
      <c r="E136" s="38">
        <v>9</v>
      </c>
      <c r="F136" s="38">
        <v>10</v>
      </c>
      <c r="G136" s="38">
        <v>10</v>
      </c>
      <c r="H136" s="38">
        <v>10</v>
      </c>
      <c r="I136" s="38">
        <v>10</v>
      </c>
    </row>
    <row r="137" spans="1:9" ht="51" x14ac:dyDescent="0.2">
      <c r="A137" s="25"/>
      <c r="B137" s="47"/>
      <c r="C137" s="43" t="s">
        <v>132</v>
      </c>
      <c r="D137" s="43" t="s">
        <v>8</v>
      </c>
      <c r="E137" s="38">
        <v>13238.9</v>
      </c>
      <c r="F137" s="38">
        <v>14524.7</v>
      </c>
      <c r="G137" s="38">
        <v>13770</v>
      </c>
      <c r="H137" s="38">
        <f>G137*1.036</f>
        <v>14265.720000000001</v>
      </c>
      <c r="I137" s="38">
        <f>H137*1.034</f>
        <v>14750.754480000001</v>
      </c>
    </row>
    <row r="138" spans="1:9" ht="38.25" customHeight="1" x14ac:dyDescent="0.2">
      <c r="A138" s="20" t="s">
        <v>965</v>
      </c>
      <c r="B138" s="47" t="s">
        <v>208</v>
      </c>
      <c r="C138" s="43" t="s">
        <v>3</v>
      </c>
      <c r="D138" s="59" t="s">
        <v>148</v>
      </c>
      <c r="E138" s="38">
        <v>35</v>
      </c>
      <c r="F138" s="38">
        <v>35</v>
      </c>
      <c r="G138" s="38">
        <v>35</v>
      </c>
      <c r="H138" s="38">
        <v>35</v>
      </c>
      <c r="I138" s="38">
        <v>35</v>
      </c>
    </row>
    <row r="139" spans="1:9" ht="51" x14ac:dyDescent="0.2">
      <c r="A139" s="25"/>
      <c r="B139" s="47"/>
      <c r="C139" s="43" t="s">
        <v>132</v>
      </c>
      <c r="D139" s="43" t="s">
        <v>8</v>
      </c>
      <c r="E139" s="38">
        <v>3539.2</v>
      </c>
      <c r="F139" s="38">
        <v>3505.4</v>
      </c>
      <c r="G139" s="38">
        <v>3878</v>
      </c>
      <c r="H139" s="38">
        <f>G139*1.036</f>
        <v>4017.6080000000002</v>
      </c>
      <c r="I139" s="38">
        <f>H139*1.034</f>
        <v>4154.2066720000003</v>
      </c>
    </row>
    <row r="140" spans="1:9" ht="38.25" customHeight="1" x14ac:dyDescent="0.2">
      <c r="A140" s="20" t="s">
        <v>966</v>
      </c>
      <c r="B140" s="47" t="s">
        <v>209</v>
      </c>
      <c r="C140" s="43" t="s">
        <v>3</v>
      </c>
      <c r="D140" s="59" t="s">
        <v>148</v>
      </c>
      <c r="E140" s="38">
        <v>10</v>
      </c>
      <c r="F140" s="38">
        <v>7</v>
      </c>
      <c r="G140" s="38">
        <v>7</v>
      </c>
      <c r="H140" s="38">
        <v>7</v>
      </c>
      <c r="I140" s="38">
        <v>7</v>
      </c>
    </row>
    <row r="141" spans="1:9" ht="51" x14ac:dyDescent="0.2">
      <c r="A141" s="25"/>
      <c r="B141" s="47"/>
      <c r="C141" s="43" t="s">
        <v>132</v>
      </c>
      <c r="D141" s="43" t="s">
        <v>8</v>
      </c>
      <c r="E141" s="38">
        <v>424.7</v>
      </c>
      <c r="F141" s="38">
        <v>378.2</v>
      </c>
      <c r="G141" s="38">
        <v>434</v>
      </c>
      <c r="H141" s="38">
        <f>G141*1.036</f>
        <v>449.62400000000002</v>
      </c>
      <c r="I141" s="38">
        <f>H141*1.034</f>
        <v>464.91121600000002</v>
      </c>
    </row>
    <row r="142" spans="1:9" ht="38.25" customHeight="1" x14ac:dyDescent="0.2">
      <c r="A142" s="20" t="s">
        <v>967</v>
      </c>
      <c r="B142" s="47" t="s">
        <v>210</v>
      </c>
      <c r="C142" s="43" t="s">
        <v>3</v>
      </c>
      <c r="D142" s="59" t="s">
        <v>148</v>
      </c>
      <c r="E142" s="38">
        <v>35</v>
      </c>
      <c r="F142" s="38">
        <v>35</v>
      </c>
      <c r="G142" s="38">
        <v>40</v>
      </c>
      <c r="H142" s="38">
        <v>35</v>
      </c>
      <c r="I142" s="38">
        <v>35</v>
      </c>
    </row>
    <row r="143" spans="1:9" ht="51" x14ac:dyDescent="0.2">
      <c r="A143" s="25"/>
      <c r="B143" s="47"/>
      <c r="C143" s="43" t="s">
        <v>132</v>
      </c>
      <c r="D143" s="43" t="s">
        <v>8</v>
      </c>
      <c r="E143" s="38">
        <v>964.6</v>
      </c>
      <c r="F143" s="38">
        <v>980</v>
      </c>
      <c r="G143" s="38">
        <v>1131</v>
      </c>
      <c r="H143" s="38">
        <f>G143*1.036</f>
        <v>1171.7160000000001</v>
      </c>
      <c r="I143" s="38">
        <f>H143*1.034</f>
        <v>1211.5543440000001</v>
      </c>
    </row>
    <row r="144" spans="1:9" ht="29.25" customHeight="1" x14ac:dyDescent="0.2">
      <c r="A144" s="13"/>
      <c r="B144" s="49" t="s">
        <v>280</v>
      </c>
      <c r="C144" s="43"/>
      <c r="D144" s="43" t="s">
        <v>8</v>
      </c>
      <c r="E144" s="67">
        <v>2666314.66</v>
      </c>
      <c r="F144" s="67">
        <v>2908356.27</v>
      </c>
      <c r="G144" s="67">
        <v>3163985.3722200003</v>
      </c>
      <c r="H144" s="67">
        <v>3278135.6187291807</v>
      </c>
      <c r="I144" s="67">
        <v>3383016.5816225582</v>
      </c>
    </row>
    <row r="145" spans="1:9" ht="15" customHeight="1" x14ac:dyDescent="0.2">
      <c r="A145" s="10">
        <v>2</v>
      </c>
      <c r="B145" s="19" t="s">
        <v>281</v>
      </c>
      <c r="C145" s="19"/>
      <c r="D145" s="19"/>
      <c r="E145" s="19"/>
      <c r="F145" s="19"/>
      <c r="G145" s="19"/>
      <c r="H145" s="19"/>
      <c r="I145" s="19"/>
    </row>
    <row r="146" spans="1:9" ht="50.25" customHeight="1" x14ac:dyDescent="0.2">
      <c r="A146" s="20" t="s">
        <v>211</v>
      </c>
      <c r="B146" s="18" t="s">
        <v>282</v>
      </c>
      <c r="C146" s="43" t="s">
        <v>283</v>
      </c>
      <c r="D146" s="43" t="s">
        <v>284</v>
      </c>
      <c r="E146" s="38">
        <v>88</v>
      </c>
      <c r="F146" s="38">
        <v>145</v>
      </c>
      <c r="G146" s="38">
        <v>145</v>
      </c>
      <c r="H146" s="38">
        <v>145</v>
      </c>
      <c r="I146" s="38">
        <v>145</v>
      </c>
    </row>
    <row r="147" spans="1:9" ht="51" x14ac:dyDescent="0.2">
      <c r="A147" s="25"/>
      <c r="B147" s="18"/>
      <c r="C147" s="43" t="s">
        <v>132</v>
      </c>
      <c r="D147" s="43" t="s">
        <v>8</v>
      </c>
      <c r="E147" s="38">
        <v>15282.2</v>
      </c>
      <c r="F147" s="38">
        <v>18079</v>
      </c>
      <c r="G147" s="38">
        <v>20176.400000000001</v>
      </c>
      <c r="H147" s="38">
        <v>20982.5</v>
      </c>
      <c r="I147" s="38">
        <v>22253.9</v>
      </c>
    </row>
    <row r="148" spans="1:9" ht="12.75" customHeight="1" x14ac:dyDescent="0.2">
      <c r="A148" s="20" t="s">
        <v>212</v>
      </c>
      <c r="B148" s="18" t="s">
        <v>285</v>
      </c>
      <c r="C148" s="43" t="s">
        <v>286</v>
      </c>
      <c r="D148" s="43" t="s">
        <v>287</v>
      </c>
      <c r="E148" s="38">
        <v>15</v>
      </c>
      <c r="F148" s="38" t="s">
        <v>431</v>
      </c>
      <c r="G148" s="38" t="s">
        <v>431</v>
      </c>
      <c r="H148" s="38" t="s">
        <v>431</v>
      </c>
      <c r="I148" s="38" t="s">
        <v>431</v>
      </c>
    </row>
    <row r="149" spans="1:9" ht="51" x14ac:dyDescent="0.2">
      <c r="A149" s="25"/>
      <c r="B149" s="18"/>
      <c r="C149" s="43" t="s">
        <v>132</v>
      </c>
      <c r="D149" s="43" t="s">
        <v>8</v>
      </c>
      <c r="E149" s="38">
        <v>2621.4</v>
      </c>
      <c r="F149" s="38" t="s">
        <v>431</v>
      </c>
      <c r="G149" s="38" t="s">
        <v>431</v>
      </c>
      <c r="H149" s="38" t="s">
        <v>431</v>
      </c>
      <c r="I149" s="38" t="s">
        <v>431</v>
      </c>
    </row>
    <row r="150" spans="1:9" ht="12.75" customHeight="1" x14ac:dyDescent="0.2">
      <c r="A150" s="20" t="s">
        <v>213</v>
      </c>
      <c r="B150" s="18" t="s">
        <v>288</v>
      </c>
      <c r="C150" s="43" t="s">
        <v>286</v>
      </c>
      <c r="D150" s="43" t="s">
        <v>287</v>
      </c>
      <c r="E150" s="38" t="s">
        <v>431</v>
      </c>
      <c r="F150" s="38">
        <v>10</v>
      </c>
      <c r="G150" s="38">
        <v>10</v>
      </c>
      <c r="H150" s="38">
        <v>10</v>
      </c>
      <c r="I150" s="38">
        <v>10</v>
      </c>
    </row>
    <row r="151" spans="1:9" ht="51" x14ac:dyDescent="0.2">
      <c r="A151" s="25"/>
      <c r="B151" s="18"/>
      <c r="C151" s="43" t="s">
        <v>132</v>
      </c>
      <c r="D151" s="43" t="s">
        <v>8</v>
      </c>
      <c r="E151" s="38" t="s">
        <v>431</v>
      </c>
      <c r="F151" s="38">
        <v>1751.4</v>
      </c>
      <c r="G151" s="38">
        <v>1784.1</v>
      </c>
      <c r="H151" s="38">
        <v>1818.3</v>
      </c>
      <c r="I151" s="38">
        <v>1873.1</v>
      </c>
    </row>
    <row r="152" spans="1:9" ht="12.75" customHeight="1" x14ac:dyDescent="0.2">
      <c r="A152" s="20" t="s">
        <v>214</v>
      </c>
      <c r="B152" s="18" t="s">
        <v>289</v>
      </c>
      <c r="C152" s="43" t="s">
        <v>286</v>
      </c>
      <c r="D152" s="43" t="s">
        <v>287</v>
      </c>
      <c r="E152" s="38">
        <v>85</v>
      </c>
      <c r="F152" s="38" t="s">
        <v>431</v>
      </c>
      <c r="G152" s="38" t="s">
        <v>431</v>
      </c>
      <c r="H152" s="38" t="s">
        <v>431</v>
      </c>
      <c r="I152" s="38" t="s">
        <v>431</v>
      </c>
    </row>
    <row r="153" spans="1:9" ht="51" x14ac:dyDescent="0.2">
      <c r="A153" s="25"/>
      <c r="B153" s="18"/>
      <c r="C153" s="43" t="s">
        <v>132</v>
      </c>
      <c r="D153" s="43" t="s">
        <v>8</v>
      </c>
      <c r="E153" s="38">
        <v>21458.6</v>
      </c>
      <c r="F153" s="38" t="s">
        <v>431</v>
      </c>
      <c r="G153" s="38" t="s">
        <v>431</v>
      </c>
      <c r="H153" s="38" t="s">
        <v>431</v>
      </c>
      <c r="I153" s="38" t="s">
        <v>431</v>
      </c>
    </row>
    <row r="154" spans="1:9" ht="12.75" customHeight="1" x14ac:dyDescent="0.2">
      <c r="A154" s="20" t="s">
        <v>215</v>
      </c>
      <c r="B154" s="18" t="s">
        <v>290</v>
      </c>
      <c r="C154" s="43" t="s">
        <v>286</v>
      </c>
      <c r="D154" s="43" t="s">
        <v>287</v>
      </c>
      <c r="E154" s="38" t="s">
        <v>431</v>
      </c>
      <c r="F154" s="38">
        <v>100</v>
      </c>
      <c r="G154" s="38">
        <v>100</v>
      </c>
      <c r="H154" s="38">
        <v>100</v>
      </c>
      <c r="I154" s="38">
        <v>100</v>
      </c>
    </row>
    <row r="155" spans="1:9" ht="51" x14ac:dyDescent="0.2">
      <c r="A155" s="25"/>
      <c r="B155" s="18"/>
      <c r="C155" s="43" t="s">
        <v>132</v>
      </c>
      <c r="D155" s="43" t="s">
        <v>8</v>
      </c>
      <c r="E155" s="38" t="s">
        <v>431</v>
      </c>
      <c r="F155" s="38">
        <v>24565.5</v>
      </c>
      <c r="G155" s="38">
        <v>25045.200000000001</v>
      </c>
      <c r="H155" s="38">
        <v>25546.7</v>
      </c>
      <c r="I155" s="38">
        <v>26357.3</v>
      </c>
    </row>
    <row r="156" spans="1:9" ht="12.75" customHeight="1" x14ac:dyDescent="0.2">
      <c r="A156" s="20" t="s">
        <v>216</v>
      </c>
      <c r="B156" s="18" t="s">
        <v>291</v>
      </c>
      <c r="C156" s="43" t="s">
        <v>286</v>
      </c>
      <c r="D156" s="43" t="s">
        <v>287</v>
      </c>
      <c r="E156" s="38">
        <v>10</v>
      </c>
      <c r="F156" s="38" t="s">
        <v>431</v>
      </c>
      <c r="G156" s="38" t="s">
        <v>431</v>
      </c>
      <c r="H156" s="38" t="s">
        <v>431</v>
      </c>
      <c r="I156" s="38" t="s">
        <v>431</v>
      </c>
    </row>
    <row r="157" spans="1:9" ht="51" x14ac:dyDescent="0.2">
      <c r="A157" s="25"/>
      <c r="B157" s="18"/>
      <c r="C157" s="43" t="s">
        <v>132</v>
      </c>
      <c r="D157" s="43" t="s">
        <v>8</v>
      </c>
      <c r="E157" s="38">
        <v>973.1</v>
      </c>
      <c r="F157" s="38" t="s">
        <v>431</v>
      </c>
      <c r="G157" s="38" t="s">
        <v>431</v>
      </c>
      <c r="H157" s="38" t="s">
        <v>431</v>
      </c>
      <c r="I157" s="38" t="s">
        <v>431</v>
      </c>
    </row>
    <row r="158" spans="1:9" ht="12.75" customHeight="1" x14ac:dyDescent="0.2">
      <c r="A158" s="20" t="s">
        <v>217</v>
      </c>
      <c r="B158" s="18" t="s">
        <v>292</v>
      </c>
      <c r="C158" s="43" t="s">
        <v>286</v>
      </c>
      <c r="D158" s="43" t="s">
        <v>287</v>
      </c>
      <c r="E158" s="38">
        <v>14</v>
      </c>
      <c r="F158" s="38" t="s">
        <v>431</v>
      </c>
      <c r="G158" s="38" t="s">
        <v>431</v>
      </c>
      <c r="H158" s="38" t="s">
        <v>431</v>
      </c>
      <c r="I158" s="38" t="s">
        <v>431</v>
      </c>
    </row>
    <row r="159" spans="1:9" ht="51" x14ac:dyDescent="0.2">
      <c r="A159" s="25"/>
      <c r="B159" s="18"/>
      <c r="C159" s="43" t="s">
        <v>132</v>
      </c>
      <c r="D159" s="43" t="s">
        <v>8</v>
      </c>
      <c r="E159" s="38">
        <v>2255.6</v>
      </c>
      <c r="F159" s="38" t="s">
        <v>431</v>
      </c>
      <c r="G159" s="38" t="s">
        <v>431</v>
      </c>
      <c r="H159" s="38" t="s">
        <v>431</v>
      </c>
      <c r="I159" s="38" t="s">
        <v>431</v>
      </c>
    </row>
    <row r="160" spans="1:9" ht="12.75" customHeight="1" x14ac:dyDescent="0.2">
      <c r="A160" s="20" t="s">
        <v>218</v>
      </c>
      <c r="B160" s="18" t="s">
        <v>293</v>
      </c>
      <c r="C160" s="43" t="s">
        <v>286</v>
      </c>
      <c r="D160" s="43" t="s">
        <v>287</v>
      </c>
      <c r="E160" s="38">
        <v>893</v>
      </c>
      <c r="F160" s="38" t="s">
        <v>431</v>
      </c>
      <c r="G160" s="38" t="s">
        <v>431</v>
      </c>
      <c r="H160" s="38" t="s">
        <v>431</v>
      </c>
      <c r="I160" s="38" t="s">
        <v>431</v>
      </c>
    </row>
    <row r="161" spans="1:9" ht="51" x14ac:dyDescent="0.2">
      <c r="A161" s="25"/>
      <c r="B161" s="18"/>
      <c r="C161" s="43" t="s">
        <v>132</v>
      </c>
      <c r="D161" s="43" t="s">
        <v>8</v>
      </c>
      <c r="E161" s="38">
        <v>60996</v>
      </c>
      <c r="F161" s="38" t="s">
        <v>431</v>
      </c>
      <c r="G161" s="38" t="s">
        <v>431</v>
      </c>
      <c r="H161" s="38" t="s">
        <v>431</v>
      </c>
      <c r="I161" s="38" t="s">
        <v>431</v>
      </c>
    </row>
    <row r="162" spans="1:9" ht="12.75" customHeight="1" x14ac:dyDescent="0.2">
      <c r="A162" s="20" t="s">
        <v>219</v>
      </c>
      <c r="B162" s="18" t="s">
        <v>294</v>
      </c>
      <c r="C162" s="43" t="s">
        <v>286</v>
      </c>
      <c r="D162" s="43" t="s">
        <v>287</v>
      </c>
      <c r="E162" s="38" t="s">
        <v>431</v>
      </c>
      <c r="F162" s="38">
        <v>15</v>
      </c>
      <c r="G162" s="38">
        <v>15</v>
      </c>
      <c r="H162" s="38">
        <v>15</v>
      </c>
      <c r="I162" s="38">
        <v>15</v>
      </c>
    </row>
    <row r="163" spans="1:9" ht="51" x14ac:dyDescent="0.2">
      <c r="A163" s="25"/>
      <c r="B163" s="18"/>
      <c r="C163" s="43" t="s">
        <v>132</v>
      </c>
      <c r="D163" s="43" t="s">
        <v>8</v>
      </c>
      <c r="E163" s="38" t="s">
        <v>431</v>
      </c>
      <c r="F163" s="38">
        <v>1462.4</v>
      </c>
      <c r="G163" s="38">
        <v>1480.4</v>
      </c>
      <c r="H163" s="38">
        <v>1499.3</v>
      </c>
      <c r="I163" s="38">
        <v>1529.3</v>
      </c>
    </row>
    <row r="164" spans="1:9" ht="12.75" customHeight="1" x14ac:dyDescent="0.2">
      <c r="A164" s="20" t="s">
        <v>220</v>
      </c>
      <c r="B164" s="18" t="s">
        <v>295</v>
      </c>
      <c r="C164" s="43" t="s">
        <v>286</v>
      </c>
      <c r="D164" s="43" t="s">
        <v>287</v>
      </c>
      <c r="E164" s="38" t="s">
        <v>431</v>
      </c>
      <c r="F164" s="38">
        <v>13</v>
      </c>
      <c r="G164" s="38">
        <v>13</v>
      </c>
      <c r="H164" s="38">
        <v>13</v>
      </c>
      <c r="I164" s="38">
        <v>13</v>
      </c>
    </row>
    <row r="165" spans="1:9" ht="51" x14ac:dyDescent="0.2">
      <c r="A165" s="25"/>
      <c r="B165" s="18"/>
      <c r="C165" s="43" t="s">
        <v>132</v>
      </c>
      <c r="D165" s="43" t="s">
        <v>8</v>
      </c>
      <c r="E165" s="38" t="s">
        <v>431</v>
      </c>
      <c r="F165" s="38">
        <v>1989</v>
      </c>
      <c r="G165" s="38">
        <v>2015.2</v>
      </c>
      <c r="H165" s="38">
        <v>2042.4</v>
      </c>
      <c r="I165" s="38">
        <v>2085.9</v>
      </c>
    </row>
    <row r="166" spans="1:9" ht="12.75" customHeight="1" x14ac:dyDescent="0.2">
      <c r="A166" s="20" t="s">
        <v>221</v>
      </c>
      <c r="B166" s="18" t="s">
        <v>296</v>
      </c>
      <c r="C166" s="43" t="s">
        <v>286</v>
      </c>
      <c r="D166" s="43" t="s">
        <v>287</v>
      </c>
      <c r="E166" s="38" t="s">
        <v>431</v>
      </c>
      <c r="F166" s="38">
        <v>1046</v>
      </c>
      <c r="G166" s="38">
        <v>1046</v>
      </c>
      <c r="H166" s="38">
        <v>1046</v>
      </c>
      <c r="I166" s="38">
        <v>1046</v>
      </c>
    </row>
    <row r="167" spans="1:9" ht="51" x14ac:dyDescent="0.2">
      <c r="A167" s="25"/>
      <c r="B167" s="18"/>
      <c r="C167" s="43" t="s">
        <v>132</v>
      </c>
      <c r="D167" s="43" t="s">
        <v>8</v>
      </c>
      <c r="E167" s="38" t="s">
        <v>431</v>
      </c>
      <c r="F167" s="38">
        <v>70523.899999999994</v>
      </c>
      <c r="G167" s="38">
        <v>78353.8</v>
      </c>
      <c r="H167" s="38">
        <v>79204.2</v>
      </c>
      <c r="I167" s="38">
        <v>80549.7</v>
      </c>
    </row>
    <row r="168" spans="1:9" ht="12.75" customHeight="1" x14ac:dyDescent="0.2">
      <c r="A168" s="20" t="s">
        <v>222</v>
      </c>
      <c r="B168" s="18" t="s">
        <v>297</v>
      </c>
      <c r="C168" s="43" t="s">
        <v>286</v>
      </c>
      <c r="D168" s="43" t="s">
        <v>287</v>
      </c>
      <c r="E168" s="38">
        <v>250</v>
      </c>
      <c r="F168" s="38" t="s">
        <v>431</v>
      </c>
      <c r="G168" s="38" t="s">
        <v>431</v>
      </c>
      <c r="H168" s="38" t="s">
        <v>431</v>
      </c>
      <c r="I168" s="38" t="s">
        <v>431</v>
      </c>
    </row>
    <row r="169" spans="1:9" ht="51" x14ac:dyDescent="0.2">
      <c r="A169" s="25"/>
      <c r="B169" s="18"/>
      <c r="C169" s="43" t="s">
        <v>132</v>
      </c>
      <c r="D169" s="43" t="s">
        <v>8</v>
      </c>
      <c r="E169" s="38">
        <v>101018.8</v>
      </c>
      <c r="F169" s="38" t="s">
        <v>431</v>
      </c>
      <c r="G169" s="38" t="s">
        <v>431</v>
      </c>
      <c r="H169" s="38" t="s">
        <v>431</v>
      </c>
      <c r="I169" s="38" t="s">
        <v>431</v>
      </c>
    </row>
    <row r="170" spans="1:9" ht="12.75" customHeight="1" x14ac:dyDescent="0.2">
      <c r="A170" s="20" t="s">
        <v>223</v>
      </c>
      <c r="B170" s="18" t="s">
        <v>298</v>
      </c>
      <c r="C170" s="43" t="s">
        <v>286</v>
      </c>
      <c r="D170" s="43" t="s">
        <v>287</v>
      </c>
      <c r="E170" s="38">
        <v>340</v>
      </c>
      <c r="F170" s="38" t="s">
        <v>431</v>
      </c>
      <c r="G170" s="38" t="s">
        <v>431</v>
      </c>
      <c r="H170" s="38" t="s">
        <v>431</v>
      </c>
      <c r="I170" s="38" t="s">
        <v>431</v>
      </c>
    </row>
    <row r="171" spans="1:9" ht="51" x14ac:dyDescent="0.2">
      <c r="A171" s="25"/>
      <c r="B171" s="18"/>
      <c r="C171" s="43" t="s">
        <v>132</v>
      </c>
      <c r="D171" s="43" t="s">
        <v>8</v>
      </c>
      <c r="E171" s="38">
        <v>86530.6</v>
      </c>
      <c r="F171" s="38" t="s">
        <v>431</v>
      </c>
      <c r="G171" s="38" t="s">
        <v>431</v>
      </c>
      <c r="H171" s="38" t="s">
        <v>431</v>
      </c>
      <c r="I171" s="38" t="s">
        <v>431</v>
      </c>
    </row>
    <row r="172" spans="1:9" ht="12.75" customHeight="1" x14ac:dyDescent="0.2">
      <c r="A172" s="20" t="s">
        <v>224</v>
      </c>
      <c r="B172" s="18" t="s">
        <v>299</v>
      </c>
      <c r="C172" s="43" t="s">
        <v>286</v>
      </c>
      <c r="D172" s="43" t="s">
        <v>287</v>
      </c>
      <c r="E172" s="38">
        <v>295</v>
      </c>
      <c r="F172" s="38" t="s">
        <v>431</v>
      </c>
      <c r="G172" s="38" t="s">
        <v>431</v>
      </c>
      <c r="H172" s="38" t="s">
        <v>431</v>
      </c>
      <c r="I172" s="38" t="s">
        <v>431</v>
      </c>
    </row>
    <row r="173" spans="1:9" ht="51" x14ac:dyDescent="0.2">
      <c r="A173" s="25"/>
      <c r="B173" s="18"/>
      <c r="C173" s="43" t="s">
        <v>132</v>
      </c>
      <c r="D173" s="43" t="s">
        <v>8</v>
      </c>
      <c r="E173" s="38">
        <v>103203.1</v>
      </c>
      <c r="F173" s="38" t="s">
        <v>431</v>
      </c>
      <c r="G173" s="38" t="s">
        <v>431</v>
      </c>
      <c r="H173" s="38" t="s">
        <v>431</v>
      </c>
      <c r="I173" s="38" t="s">
        <v>431</v>
      </c>
    </row>
    <row r="174" spans="1:9" ht="12.75" customHeight="1" x14ac:dyDescent="0.2">
      <c r="A174" s="20" t="s">
        <v>225</v>
      </c>
      <c r="B174" s="18" t="s">
        <v>300</v>
      </c>
      <c r="C174" s="43" t="s">
        <v>286</v>
      </c>
      <c r="D174" s="43" t="s">
        <v>287</v>
      </c>
      <c r="E174" s="38">
        <v>35</v>
      </c>
      <c r="F174" s="38" t="s">
        <v>431</v>
      </c>
      <c r="G174" s="38" t="s">
        <v>431</v>
      </c>
      <c r="H174" s="38" t="s">
        <v>431</v>
      </c>
      <c r="I174" s="38" t="s">
        <v>431</v>
      </c>
    </row>
    <row r="175" spans="1:9" ht="60" customHeight="1" x14ac:dyDescent="0.2">
      <c r="A175" s="25"/>
      <c r="B175" s="18"/>
      <c r="C175" s="43" t="s">
        <v>132</v>
      </c>
      <c r="D175" s="43" t="s">
        <v>8</v>
      </c>
      <c r="E175" s="38">
        <v>15779.3</v>
      </c>
      <c r="F175" s="38" t="s">
        <v>431</v>
      </c>
      <c r="G175" s="38" t="s">
        <v>431</v>
      </c>
      <c r="H175" s="38" t="s">
        <v>431</v>
      </c>
      <c r="I175" s="38" t="s">
        <v>431</v>
      </c>
    </row>
    <row r="176" spans="1:9" ht="12.75" customHeight="1" x14ac:dyDescent="0.2">
      <c r="A176" s="20" t="s">
        <v>226</v>
      </c>
      <c r="B176" s="18" t="s">
        <v>301</v>
      </c>
      <c r="C176" s="43" t="s">
        <v>286</v>
      </c>
      <c r="D176" s="43" t="s">
        <v>287</v>
      </c>
      <c r="E176" s="38">
        <v>5</v>
      </c>
      <c r="F176" s="38" t="s">
        <v>431</v>
      </c>
      <c r="G176" s="38" t="s">
        <v>431</v>
      </c>
      <c r="H176" s="38" t="s">
        <v>431</v>
      </c>
      <c r="I176" s="38" t="s">
        <v>431</v>
      </c>
    </row>
    <row r="177" spans="1:9" ht="58.5" customHeight="1" x14ac:dyDescent="0.2">
      <c r="A177" s="25"/>
      <c r="B177" s="18"/>
      <c r="C177" s="43" t="s">
        <v>132</v>
      </c>
      <c r="D177" s="43" t="s">
        <v>8</v>
      </c>
      <c r="E177" s="38">
        <v>8008.8</v>
      </c>
      <c r="F177" s="38" t="s">
        <v>431</v>
      </c>
      <c r="G177" s="38" t="s">
        <v>431</v>
      </c>
      <c r="H177" s="38" t="s">
        <v>431</v>
      </c>
      <c r="I177" s="38" t="s">
        <v>431</v>
      </c>
    </row>
    <row r="178" spans="1:9" ht="12.75" customHeight="1" x14ac:dyDescent="0.2">
      <c r="A178" s="20" t="s">
        <v>227</v>
      </c>
      <c r="B178" s="18" t="s">
        <v>302</v>
      </c>
      <c r="C178" s="43" t="s">
        <v>286</v>
      </c>
      <c r="D178" s="43" t="s">
        <v>287</v>
      </c>
      <c r="E178" s="38">
        <v>5</v>
      </c>
      <c r="F178" s="38" t="s">
        <v>431</v>
      </c>
      <c r="G178" s="38" t="s">
        <v>431</v>
      </c>
      <c r="H178" s="38" t="s">
        <v>431</v>
      </c>
      <c r="I178" s="38" t="s">
        <v>431</v>
      </c>
    </row>
    <row r="179" spans="1:9" ht="60" customHeight="1" x14ac:dyDescent="0.2">
      <c r="A179" s="25"/>
      <c r="B179" s="18"/>
      <c r="C179" s="43" t="s">
        <v>132</v>
      </c>
      <c r="D179" s="43" t="s">
        <v>8</v>
      </c>
      <c r="E179" s="38">
        <v>4990.3</v>
      </c>
      <c r="F179" s="38" t="s">
        <v>431</v>
      </c>
      <c r="G179" s="38" t="s">
        <v>431</v>
      </c>
      <c r="H179" s="38" t="s">
        <v>431</v>
      </c>
      <c r="I179" s="38" t="s">
        <v>431</v>
      </c>
    </row>
    <row r="180" spans="1:9" ht="12.75" customHeight="1" x14ac:dyDescent="0.2">
      <c r="A180" s="20" t="s">
        <v>228</v>
      </c>
      <c r="B180" s="18" t="s">
        <v>303</v>
      </c>
      <c r="C180" s="43" t="s">
        <v>286</v>
      </c>
      <c r="D180" s="43" t="s">
        <v>287</v>
      </c>
      <c r="E180" s="38" t="s">
        <v>431</v>
      </c>
      <c r="F180" s="38">
        <v>225</v>
      </c>
      <c r="G180" s="38">
        <v>225</v>
      </c>
      <c r="H180" s="38">
        <v>225</v>
      </c>
      <c r="I180" s="38">
        <v>225</v>
      </c>
    </row>
    <row r="181" spans="1:9" ht="61.5" customHeight="1" x14ac:dyDescent="0.2">
      <c r="A181" s="25"/>
      <c r="B181" s="18"/>
      <c r="C181" s="43" t="s">
        <v>132</v>
      </c>
      <c r="D181" s="43" t="s">
        <v>8</v>
      </c>
      <c r="E181" s="38" t="s">
        <v>431</v>
      </c>
      <c r="F181" s="38">
        <v>90629.2</v>
      </c>
      <c r="G181" s="38">
        <v>92331.199999999997</v>
      </c>
      <c r="H181" s="38">
        <v>94110.8</v>
      </c>
      <c r="I181" s="38">
        <v>96984.7</v>
      </c>
    </row>
    <row r="182" spans="1:9" ht="12.75" customHeight="1" x14ac:dyDescent="0.2">
      <c r="A182" s="20" t="s">
        <v>229</v>
      </c>
      <c r="B182" s="18" t="s">
        <v>302</v>
      </c>
      <c r="C182" s="43" t="s">
        <v>286</v>
      </c>
      <c r="D182" s="43" t="s">
        <v>287</v>
      </c>
      <c r="E182" s="38" t="s">
        <v>431</v>
      </c>
      <c r="F182" s="38">
        <v>360</v>
      </c>
      <c r="G182" s="38">
        <v>379</v>
      </c>
      <c r="H182" s="38">
        <v>383</v>
      </c>
      <c r="I182" s="38">
        <v>378</v>
      </c>
    </row>
    <row r="183" spans="1:9" ht="51" x14ac:dyDescent="0.2">
      <c r="A183" s="25"/>
      <c r="B183" s="18"/>
      <c r="C183" s="43" t="s">
        <v>132</v>
      </c>
      <c r="D183" s="43" t="s">
        <v>8</v>
      </c>
      <c r="E183" s="38" t="s">
        <v>431</v>
      </c>
      <c r="F183" s="38">
        <v>91650.6</v>
      </c>
      <c r="G183" s="38">
        <v>97335.5</v>
      </c>
      <c r="H183" s="38">
        <v>99239.2</v>
      </c>
      <c r="I183" s="38">
        <v>99403.3</v>
      </c>
    </row>
    <row r="184" spans="1:9" ht="12.75" customHeight="1" x14ac:dyDescent="0.2">
      <c r="A184" s="20" t="s">
        <v>230</v>
      </c>
      <c r="B184" s="18" t="s">
        <v>304</v>
      </c>
      <c r="C184" s="43" t="s">
        <v>286</v>
      </c>
      <c r="D184" s="43" t="s">
        <v>287</v>
      </c>
      <c r="E184" s="38" t="s">
        <v>431</v>
      </c>
      <c r="F184" s="38">
        <v>305</v>
      </c>
      <c r="G184" s="38">
        <v>305</v>
      </c>
      <c r="H184" s="38">
        <v>305</v>
      </c>
      <c r="I184" s="38">
        <v>305</v>
      </c>
    </row>
    <row r="185" spans="1:9" ht="51" x14ac:dyDescent="0.2">
      <c r="A185" s="25"/>
      <c r="B185" s="18"/>
      <c r="C185" s="43" t="s">
        <v>132</v>
      </c>
      <c r="D185" s="43" t="s">
        <v>8</v>
      </c>
      <c r="E185" s="38" t="s">
        <v>431</v>
      </c>
      <c r="F185" s="38">
        <v>106120.4</v>
      </c>
      <c r="G185" s="38">
        <v>107489.9</v>
      </c>
      <c r="H185" s="38">
        <v>108921.9</v>
      </c>
      <c r="I185" s="38">
        <v>111223.4</v>
      </c>
    </row>
    <row r="186" spans="1:9" ht="12.75" customHeight="1" x14ac:dyDescent="0.2">
      <c r="A186" s="20" t="s">
        <v>231</v>
      </c>
      <c r="B186" s="18" t="s">
        <v>305</v>
      </c>
      <c r="C186" s="43" t="s">
        <v>286</v>
      </c>
      <c r="D186" s="43" t="s">
        <v>287</v>
      </c>
      <c r="E186" s="38" t="s">
        <v>431</v>
      </c>
      <c r="F186" s="38">
        <v>32</v>
      </c>
      <c r="G186" s="38">
        <v>32</v>
      </c>
      <c r="H186" s="38">
        <v>32</v>
      </c>
      <c r="I186" s="38">
        <v>32</v>
      </c>
    </row>
    <row r="187" spans="1:9" ht="51" x14ac:dyDescent="0.2">
      <c r="A187" s="25"/>
      <c r="B187" s="18"/>
      <c r="C187" s="43" t="s">
        <v>132</v>
      </c>
      <c r="D187" s="43" t="s">
        <v>8</v>
      </c>
      <c r="E187" s="38" t="s">
        <v>431</v>
      </c>
      <c r="F187" s="38">
        <v>14169.5</v>
      </c>
      <c r="G187" s="38">
        <v>14415.4</v>
      </c>
      <c r="H187" s="38">
        <v>14672.6</v>
      </c>
      <c r="I187" s="38">
        <v>15087.4</v>
      </c>
    </row>
    <row r="188" spans="1:9" ht="12.75" customHeight="1" x14ac:dyDescent="0.2">
      <c r="A188" s="20" t="s">
        <v>232</v>
      </c>
      <c r="B188" s="18" t="s">
        <v>306</v>
      </c>
      <c r="C188" s="43" t="s">
        <v>286</v>
      </c>
      <c r="D188" s="43" t="s">
        <v>287</v>
      </c>
      <c r="E188" s="38" t="s">
        <v>431</v>
      </c>
      <c r="F188" s="38">
        <v>5</v>
      </c>
      <c r="G188" s="38">
        <v>5</v>
      </c>
      <c r="H188" s="38">
        <v>5</v>
      </c>
      <c r="I188" s="38">
        <v>5</v>
      </c>
    </row>
    <row r="189" spans="1:9" ht="51" x14ac:dyDescent="0.2">
      <c r="A189" s="25"/>
      <c r="B189" s="18"/>
      <c r="C189" s="43" t="s">
        <v>132</v>
      </c>
      <c r="D189" s="43" t="s">
        <v>8</v>
      </c>
      <c r="E189" s="38" t="s">
        <v>431</v>
      </c>
      <c r="F189" s="38">
        <v>8021</v>
      </c>
      <c r="G189" s="38">
        <v>8063.8</v>
      </c>
      <c r="H189" s="38">
        <v>8108.4</v>
      </c>
      <c r="I189" s="38">
        <v>8175.1</v>
      </c>
    </row>
    <row r="190" spans="1:9" ht="12.75" customHeight="1" x14ac:dyDescent="0.2">
      <c r="A190" s="20" t="s">
        <v>233</v>
      </c>
      <c r="B190" s="18" t="s">
        <v>307</v>
      </c>
      <c r="C190" s="43" t="s">
        <v>286</v>
      </c>
      <c r="D190" s="43" t="s">
        <v>287</v>
      </c>
      <c r="E190" s="38" t="s">
        <v>431</v>
      </c>
      <c r="F190" s="38">
        <v>5</v>
      </c>
      <c r="G190" s="38">
        <v>5</v>
      </c>
      <c r="H190" s="38">
        <v>5</v>
      </c>
      <c r="I190" s="38">
        <v>5</v>
      </c>
    </row>
    <row r="191" spans="1:9" ht="51" x14ac:dyDescent="0.2">
      <c r="A191" s="25"/>
      <c r="B191" s="18"/>
      <c r="C191" s="43" t="s">
        <v>132</v>
      </c>
      <c r="D191" s="43" t="s">
        <v>8</v>
      </c>
      <c r="E191" s="38" t="s">
        <v>431</v>
      </c>
      <c r="F191" s="38">
        <v>4997.3999999999996</v>
      </c>
      <c r="G191" s="38">
        <v>5014.5</v>
      </c>
      <c r="H191" s="38">
        <v>5032.3999999999996</v>
      </c>
      <c r="I191" s="38">
        <v>5057.5</v>
      </c>
    </row>
    <row r="192" spans="1:9" ht="12.75" customHeight="1" x14ac:dyDescent="0.2">
      <c r="A192" s="20" t="s">
        <v>234</v>
      </c>
      <c r="B192" s="18" t="s">
        <v>308</v>
      </c>
      <c r="C192" s="43" t="s">
        <v>286</v>
      </c>
      <c r="D192" s="43" t="s">
        <v>287</v>
      </c>
      <c r="E192" s="38" t="s">
        <v>431</v>
      </c>
      <c r="F192" s="38" t="s">
        <v>431</v>
      </c>
      <c r="G192" s="38">
        <v>3</v>
      </c>
      <c r="H192" s="38">
        <v>3</v>
      </c>
      <c r="I192" s="38">
        <v>3</v>
      </c>
    </row>
    <row r="193" spans="1:9" ht="51" x14ac:dyDescent="0.2">
      <c r="A193" s="25"/>
      <c r="B193" s="18"/>
      <c r="C193" s="43" t="s">
        <v>132</v>
      </c>
      <c r="D193" s="43" t="s">
        <v>8</v>
      </c>
      <c r="E193" s="38" t="s">
        <v>431</v>
      </c>
      <c r="F193" s="38" t="s">
        <v>431</v>
      </c>
      <c r="G193" s="38">
        <v>3405.1</v>
      </c>
      <c r="H193" s="38">
        <v>3405.1</v>
      </c>
      <c r="I193" s="38">
        <v>3405.1</v>
      </c>
    </row>
    <row r="194" spans="1:9" ht="12.75" customHeight="1" x14ac:dyDescent="0.2">
      <c r="A194" s="20" t="s">
        <v>235</v>
      </c>
      <c r="B194" s="18" t="s">
        <v>309</v>
      </c>
      <c r="C194" s="43" t="s">
        <v>286</v>
      </c>
      <c r="D194" s="43" t="s">
        <v>287</v>
      </c>
      <c r="E194" s="38">
        <v>20</v>
      </c>
      <c r="F194" s="38" t="s">
        <v>431</v>
      </c>
      <c r="G194" s="38" t="s">
        <v>431</v>
      </c>
      <c r="H194" s="38" t="s">
        <v>431</v>
      </c>
      <c r="I194" s="38" t="s">
        <v>431</v>
      </c>
    </row>
    <row r="195" spans="1:9" ht="51" x14ac:dyDescent="0.2">
      <c r="A195" s="25"/>
      <c r="B195" s="18"/>
      <c r="C195" s="43" t="s">
        <v>132</v>
      </c>
      <c r="D195" s="43" t="s">
        <v>8</v>
      </c>
      <c r="E195" s="38">
        <v>3862.8</v>
      </c>
      <c r="F195" s="38" t="s">
        <v>431</v>
      </c>
      <c r="G195" s="38" t="s">
        <v>431</v>
      </c>
      <c r="H195" s="38" t="s">
        <v>431</v>
      </c>
      <c r="I195" s="38" t="s">
        <v>431</v>
      </c>
    </row>
    <row r="196" spans="1:9" ht="12.75" customHeight="1" x14ac:dyDescent="0.2">
      <c r="A196" s="20" t="s">
        <v>236</v>
      </c>
      <c r="B196" s="18" t="s">
        <v>310</v>
      </c>
      <c r="C196" s="43" t="s">
        <v>286</v>
      </c>
      <c r="D196" s="43" t="s">
        <v>287</v>
      </c>
      <c r="E196" s="38" t="s">
        <v>431</v>
      </c>
      <c r="F196" s="38">
        <v>30</v>
      </c>
      <c r="G196" s="38">
        <v>30</v>
      </c>
      <c r="H196" s="38">
        <v>30</v>
      </c>
      <c r="I196" s="38">
        <v>30</v>
      </c>
    </row>
    <row r="197" spans="1:9" ht="51" x14ac:dyDescent="0.2">
      <c r="A197" s="25"/>
      <c r="B197" s="18"/>
      <c r="C197" s="43" t="s">
        <v>132</v>
      </c>
      <c r="D197" s="43" t="s">
        <v>8</v>
      </c>
      <c r="E197" s="38" t="s">
        <v>431</v>
      </c>
      <c r="F197" s="38">
        <v>5813.2</v>
      </c>
      <c r="G197" s="38">
        <v>9098.2000000000007</v>
      </c>
      <c r="H197" s="38">
        <v>9349.2999999999993</v>
      </c>
      <c r="I197" s="38">
        <v>9755.2999999999993</v>
      </c>
    </row>
    <row r="198" spans="1:9" ht="12.75" customHeight="1" x14ac:dyDescent="0.2">
      <c r="A198" s="20" t="s">
        <v>237</v>
      </c>
      <c r="B198" s="18" t="s">
        <v>311</v>
      </c>
      <c r="C198" s="43" t="s">
        <v>286</v>
      </c>
      <c r="D198" s="43" t="s">
        <v>287</v>
      </c>
      <c r="E198" s="38">
        <v>20</v>
      </c>
      <c r="F198" s="38" t="s">
        <v>431</v>
      </c>
      <c r="G198" s="38" t="s">
        <v>431</v>
      </c>
      <c r="H198" s="38" t="s">
        <v>431</v>
      </c>
      <c r="I198" s="38" t="s">
        <v>431</v>
      </c>
    </row>
    <row r="199" spans="1:9" ht="51" x14ac:dyDescent="0.2">
      <c r="A199" s="25"/>
      <c r="B199" s="18"/>
      <c r="C199" s="43" t="s">
        <v>132</v>
      </c>
      <c r="D199" s="43" t="s">
        <v>8</v>
      </c>
      <c r="E199" s="38">
        <v>4792.3999999999996</v>
      </c>
      <c r="F199" s="38" t="s">
        <v>431</v>
      </c>
      <c r="G199" s="38" t="s">
        <v>431</v>
      </c>
      <c r="H199" s="38" t="s">
        <v>431</v>
      </c>
      <c r="I199" s="38" t="s">
        <v>431</v>
      </c>
    </row>
    <row r="200" spans="1:9" ht="12.75" customHeight="1" x14ac:dyDescent="0.2">
      <c r="A200" s="20" t="s">
        <v>238</v>
      </c>
      <c r="B200" s="18" t="s">
        <v>312</v>
      </c>
      <c r="C200" s="43" t="s">
        <v>286</v>
      </c>
      <c r="D200" s="43" t="s">
        <v>287</v>
      </c>
      <c r="E200" s="38">
        <v>60</v>
      </c>
      <c r="F200" s="38" t="s">
        <v>431</v>
      </c>
      <c r="G200" s="38" t="s">
        <v>431</v>
      </c>
      <c r="H200" s="38" t="s">
        <v>431</v>
      </c>
      <c r="I200" s="38" t="s">
        <v>431</v>
      </c>
    </row>
    <row r="201" spans="1:9" ht="51" x14ac:dyDescent="0.2">
      <c r="A201" s="25"/>
      <c r="B201" s="18"/>
      <c r="C201" s="43" t="s">
        <v>132</v>
      </c>
      <c r="D201" s="43" t="s">
        <v>8</v>
      </c>
      <c r="E201" s="38">
        <v>16019.1</v>
      </c>
      <c r="F201" s="38" t="s">
        <v>431</v>
      </c>
      <c r="G201" s="38" t="s">
        <v>431</v>
      </c>
      <c r="H201" s="38" t="s">
        <v>431</v>
      </c>
      <c r="I201" s="38" t="s">
        <v>431</v>
      </c>
    </row>
    <row r="202" spans="1:9" ht="12.75" customHeight="1" x14ac:dyDescent="0.2">
      <c r="A202" s="20" t="s">
        <v>239</v>
      </c>
      <c r="B202" s="18" t="s">
        <v>313</v>
      </c>
      <c r="C202" s="43" t="s">
        <v>286</v>
      </c>
      <c r="D202" s="43" t="s">
        <v>287</v>
      </c>
      <c r="E202" s="38">
        <v>20</v>
      </c>
      <c r="F202" s="38" t="s">
        <v>431</v>
      </c>
      <c r="G202" s="38" t="s">
        <v>431</v>
      </c>
      <c r="H202" s="38" t="s">
        <v>431</v>
      </c>
      <c r="I202" s="38" t="s">
        <v>431</v>
      </c>
    </row>
    <row r="203" spans="1:9" ht="51" x14ac:dyDescent="0.2">
      <c r="A203" s="25"/>
      <c r="B203" s="18"/>
      <c r="C203" s="43" t="s">
        <v>132</v>
      </c>
      <c r="D203" s="43" t="s">
        <v>8</v>
      </c>
      <c r="E203" s="38">
        <v>4432.8</v>
      </c>
      <c r="F203" s="38" t="s">
        <v>431</v>
      </c>
      <c r="G203" s="38" t="s">
        <v>431</v>
      </c>
      <c r="H203" s="38" t="s">
        <v>431</v>
      </c>
      <c r="I203" s="38" t="s">
        <v>431</v>
      </c>
    </row>
    <row r="204" spans="1:9" ht="12.75" customHeight="1" x14ac:dyDescent="0.2">
      <c r="A204" s="20" t="s">
        <v>240</v>
      </c>
      <c r="B204" s="18" t="s">
        <v>314</v>
      </c>
      <c r="C204" s="43" t="s">
        <v>286</v>
      </c>
      <c r="D204" s="43" t="s">
        <v>287</v>
      </c>
      <c r="E204" s="38" t="s">
        <v>431</v>
      </c>
      <c r="F204" s="38">
        <v>50</v>
      </c>
      <c r="G204" s="38">
        <v>50</v>
      </c>
      <c r="H204" s="38">
        <v>50</v>
      </c>
      <c r="I204" s="38">
        <v>50</v>
      </c>
    </row>
    <row r="205" spans="1:9" ht="51" x14ac:dyDescent="0.2">
      <c r="A205" s="25"/>
      <c r="B205" s="18"/>
      <c r="C205" s="43" t="s">
        <v>132</v>
      </c>
      <c r="D205" s="43" t="s">
        <v>8</v>
      </c>
      <c r="E205" s="38" t="s">
        <v>431</v>
      </c>
      <c r="F205" s="38">
        <v>13365</v>
      </c>
      <c r="G205" s="38">
        <v>13487.4</v>
      </c>
      <c r="H205" s="38">
        <v>13615.4</v>
      </c>
      <c r="I205" s="38">
        <v>13819.3</v>
      </c>
    </row>
    <row r="206" spans="1:9" ht="12.75" customHeight="1" x14ac:dyDescent="0.2">
      <c r="A206" s="20" t="s">
        <v>241</v>
      </c>
      <c r="B206" s="18" t="s">
        <v>315</v>
      </c>
      <c r="C206" s="43" t="s">
        <v>286</v>
      </c>
      <c r="D206" s="43" t="s">
        <v>287</v>
      </c>
      <c r="E206" s="38" t="s">
        <v>431</v>
      </c>
      <c r="F206" s="38">
        <v>26</v>
      </c>
      <c r="G206" s="38">
        <v>26</v>
      </c>
      <c r="H206" s="38">
        <v>26</v>
      </c>
      <c r="I206" s="38">
        <v>26</v>
      </c>
    </row>
    <row r="207" spans="1:9" ht="51" x14ac:dyDescent="0.2">
      <c r="A207" s="25"/>
      <c r="B207" s="18"/>
      <c r="C207" s="43" t="s">
        <v>132</v>
      </c>
      <c r="D207" s="43" t="s">
        <v>8</v>
      </c>
      <c r="E207" s="38" t="s">
        <v>431</v>
      </c>
      <c r="F207" s="38">
        <v>5775.2</v>
      </c>
      <c r="G207" s="38">
        <v>5866.3</v>
      </c>
      <c r="H207" s="38">
        <v>5961.5</v>
      </c>
      <c r="I207" s="38">
        <v>6112.7</v>
      </c>
    </row>
    <row r="208" spans="1:9" ht="12.75" customHeight="1" x14ac:dyDescent="0.2">
      <c r="A208" s="20" t="s">
        <v>242</v>
      </c>
      <c r="B208" s="18" t="s">
        <v>316</v>
      </c>
      <c r="C208" s="43" t="s">
        <v>286</v>
      </c>
      <c r="D208" s="43" t="s">
        <v>287</v>
      </c>
      <c r="E208" s="38" t="s">
        <v>431</v>
      </c>
      <c r="F208" s="38">
        <v>20</v>
      </c>
      <c r="G208" s="38">
        <v>20</v>
      </c>
      <c r="H208" s="38">
        <v>20</v>
      </c>
      <c r="I208" s="38">
        <v>20</v>
      </c>
    </row>
    <row r="209" spans="1:9" ht="51" x14ac:dyDescent="0.2">
      <c r="A209" s="25"/>
      <c r="B209" s="18"/>
      <c r="C209" s="43" t="s">
        <v>132</v>
      </c>
      <c r="D209" s="43" t="s">
        <v>8</v>
      </c>
      <c r="E209" s="38" t="s">
        <v>431</v>
      </c>
      <c r="F209" s="38">
        <v>4784.3999999999996</v>
      </c>
      <c r="G209" s="38">
        <v>4920.5</v>
      </c>
      <c r="H209" s="38">
        <v>5062.8</v>
      </c>
      <c r="I209" s="38">
        <v>5293.3</v>
      </c>
    </row>
    <row r="210" spans="1:9" ht="12.75" customHeight="1" x14ac:dyDescent="0.2">
      <c r="A210" s="20" t="s">
        <v>243</v>
      </c>
      <c r="B210" s="18" t="s">
        <v>317</v>
      </c>
      <c r="C210" s="43" t="s">
        <v>286</v>
      </c>
      <c r="D210" s="43" t="s">
        <v>287</v>
      </c>
      <c r="E210" s="38">
        <v>103</v>
      </c>
      <c r="F210" s="38" t="s">
        <v>431</v>
      </c>
      <c r="G210" s="38" t="s">
        <v>431</v>
      </c>
      <c r="H210" s="38" t="s">
        <v>431</v>
      </c>
      <c r="I210" s="38" t="s">
        <v>431</v>
      </c>
    </row>
    <row r="211" spans="1:9" ht="51" x14ac:dyDescent="0.2">
      <c r="A211" s="25"/>
      <c r="B211" s="18"/>
      <c r="C211" s="43" t="s">
        <v>132</v>
      </c>
      <c r="D211" s="43" t="s">
        <v>8</v>
      </c>
      <c r="E211" s="38">
        <v>18922</v>
      </c>
      <c r="F211" s="38" t="s">
        <v>431</v>
      </c>
      <c r="G211" s="38" t="s">
        <v>431</v>
      </c>
      <c r="H211" s="38" t="s">
        <v>431</v>
      </c>
      <c r="I211" s="38" t="s">
        <v>431</v>
      </c>
    </row>
    <row r="212" spans="1:9" ht="12.75" customHeight="1" x14ac:dyDescent="0.2">
      <c r="A212" s="20" t="s">
        <v>244</v>
      </c>
      <c r="B212" s="18" t="s">
        <v>318</v>
      </c>
      <c r="C212" s="43" t="s">
        <v>286</v>
      </c>
      <c r="D212" s="43" t="s">
        <v>287</v>
      </c>
      <c r="E212" s="38" t="s">
        <v>431</v>
      </c>
      <c r="F212" s="38">
        <v>110</v>
      </c>
      <c r="G212" s="38">
        <v>110</v>
      </c>
      <c r="H212" s="38">
        <v>110</v>
      </c>
      <c r="I212" s="38">
        <v>110</v>
      </c>
    </row>
    <row r="213" spans="1:9" ht="51" x14ac:dyDescent="0.2">
      <c r="A213" s="25"/>
      <c r="B213" s="18"/>
      <c r="C213" s="43" t="s">
        <v>132</v>
      </c>
      <c r="D213" s="43" t="s">
        <v>8</v>
      </c>
      <c r="E213" s="38" t="s">
        <v>431</v>
      </c>
      <c r="F213" s="38">
        <v>19942.400000000001</v>
      </c>
      <c r="G213" s="38">
        <v>20256.5</v>
      </c>
      <c r="H213" s="38">
        <v>20584.900000000001</v>
      </c>
      <c r="I213" s="38">
        <v>21119.200000000001</v>
      </c>
    </row>
    <row r="214" spans="1:9" ht="12.75" customHeight="1" x14ac:dyDescent="0.2">
      <c r="A214" s="20" t="s">
        <v>245</v>
      </c>
      <c r="B214" s="18" t="s">
        <v>319</v>
      </c>
      <c r="C214" s="43" t="s">
        <v>286</v>
      </c>
      <c r="D214" s="43" t="s">
        <v>287</v>
      </c>
      <c r="E214" s="38" t="s">
        <v>431</v>
      </c>
      <c r="F214" s="38" t="s">
        <v>431</v>
      </c>
      <c r="G214" s="38">
        <v>35</v>
      </c>
      <c r="H214" s="38">
        <v>35</v>
      </c>
      <c r="I214" s="38">
        <v>35</v>
      </c>
    </row>
    <row r="215" spans="1:9" ht="51" x14ac:dyDescent="0.2">
      <c r="A215" s="25"/>
      <c r="B215" s="18"/>
      <c r="C215" s="43" t="s">
        <v>132</v>
      </c>
      <c r="D215" s="43" t="s">
        <v>8</v>
      </c>
      <c r="E215" s="38" t="s">
        <v>431</v>
      </c>
      <c r="F215" s="38" t="s">
        <v>431</v>
      </c>
      <c r="G215" s="38">
        <v>5193.1000000000004</v>
      </c>
      <c r="H215" s="38">
        <v>5193.1000000000004</v>
      </c>
      <c r="I215" s="38">
        <v>5193.1000000000004</v>
      </c>
    </row>
    <row r="216" spans="1:9" ht="12.75" customHeight="1" x14ac:dyDescent="0.2">
      <c r="A216" s="20" t="s">
        <v>246</v>
      </c>
      <c r="B216" s="18" t="s">
        <v>320</v>
      </c>
      <c r="C216" s="43" t="s">
        <v>286</v>
      </c>
      <c r="D216" s="43" t="s">
        <v>287</v>
      </c>
      <c r="E216" s="38" t="s">
        <v>431</v>
      </c>
      <c r="F216" s="38" t="s">
        <v>431</v>
      </c>
      <c r="G216" s="38">
        <v>10</v>
      </c>
      <c r="H216" s="38">
        <v>10</v>
      </c>
      <c r="I216" s="38">
        <v>10</v>
      </c>
    </row>
    <row r="217" spans="1:9" ht="51" x14ac:dyDescent="0.2">
      <c r="A217" s="25"/>
      <c r="B217" s="18"/>
      <c r="C217" s="43" t="s">
        <v>132</v>
      </c>
      <c r="D217" s="43" t="s">
        <v>8</v>
      </c>
      <c r="E217" s="38" t="s">
        <v>431</v>
      </c>
      <c r="F217" s="38" t="s">
        <v>431</v>
      </c>
      <c r="G217" s="38">
        <v>1815.9</v>
      </c>
      <c r="H217" s="38">
        <v>1815.9</v>
      </c>
      <c r="I217" s="38">
        <v>1815.9</v>
      </c>
    </row>
    <row r="218" spans="1:9" ht="12.75" customHeight="1" x14ac:dyDescent="0.2">
      <c r="A218" s="20" t="s">
        <v>247</v>
      </c>
      <c r="B218" s="18" t="s">
        <v>321</v>
      </c>
      <c r="C218" s="43" t="s">
        <v>286</v>
      </c>
      <c r="D218" s="43" t="s">
        <v>287</v>
      </c>
      <c r="E218" s="38" t="s">
        <v>431</v>
      </c>
      <c r="F218" s="38" t="s">
        <v>431</v>
      </c>
      <c r="G218" s="38">
        <v>20</v>
      </c>
      <c r="H218" s="38">
        <v>20</v>
      </c>
      <c r="I218" s="38">
        <v>20</v>
      </c>
    </row>
    <row r="219" spans="1:9" ht="58.5" customHeight="1" x14ac:dyDescent="0.2">
      <c r="A219" s="25"/>
      <c r="B219" s="18"/>
      <c r="C219" s="43" t="s">
        <v>132</v>
      </c>
      <c r="D219" s="43" t="s">
        <v>8</v>
      </c>
      <c r="E219" s="38" t="s">
        <v>431</v>
      </c>
      <c r="F219" s="38" t="s">
        <v>431</v>
      </c>
      <c r="G219" s="38">
        <v>7537.8</v>
      </c>
      <c r="H219" s="38">
        <v>7537.8</v>
      </c>
      <c r="I219" s="38">
        <v>7537.8</v>
      </c>
    </row>
    <row r="220" spans="1:9" ht="12.75" customHeight="1" x14ac:dyDescent="0.2">
      <c r="A220" s="20" t="s">
        <v>248</v>
      </c>
      <c r="B220" s="18" t="s">
        <v>322</v>
      </c>
      <c r="C220" s="43" t="s">
        <v>286</v>
      </c>
      <c r="D220" s="43" t="s">
        <v>287</v>
      </c>
      <c r="E220" s="38" t="s">
        <v>431</v>
      </c>
      <c r="F220" s="38" t="s">
        <v>431</v>
      </c>
      <c r="G220" s="38">
        <v>20</v>
      </c>
      <c r="H220" s="38">
        <v>20</v>
      </c>
      <c r="I220" s="38">
        <v>20</v>
      </c>
    </row>
    <row r="221" spans="1:9" ht="60.75" customHeight="1" x14ac:dyDescent="0.2">
      <c r="A221" s="25"/>
      <c r="B221" s="18"/>
      <c r="C221" s="43" t="s">
        <v>132</v>
      </c>
      <c r="D221" s="43" t="s">
        <v>8</v>
      </c>
      <c r="E221" s="38" t="s">
        <v>431</v>
      </c>
      <c r="F221" s="38" t="s">
        <v>431</v>
      </c>
      <c r="G221" s="38">
        <v>2051.1999999999998</v>
      </c>
      <c r="H221" s="38">
        <v>2051.1999999999998</v>
      </c>
      <c r="I221" s="38">
        <v>2051.1999999999998</v>
      </c>
    </row>
    <row r="222" spans="1:9" ht="38.25" x14ac:dyDescent="0.2">
      <c r="A222" s="20" t="s">
        <v>249</v>
      </c>
      <c r="B222" s="18" t="s">
        <v>323</v>
      </c>
      <c r="C222" s="43" t="s">
        <v>324</v>
      </c>
      <c r="D222" s="43" t="s">
        <v>325</v>
      </c>
      <c r="E222" s="38">
        <v>9324</v>
      </c>
      <c r="F222" s="38">
        <v>11300</v>
      </c>
      <c r="G222" s="38">
        <v>11300</v>
      </c>
      <c r="H222" s="38">
        <v>11300</v>
      </c>
      <c r="I222" s="38">
        <v>11300</v>
      </c>
    </row>
    <row r="223" spans="1:9" ht="63.75" customHeight="1" x14ac:dyDescent="0.2">
      <c r="A223" s="25"/>
      <c r="B223" s="18"/>
      <c r="C223" s="43" t="s">
        <v>132</v>
      </c>
      <c r="D223" s="43" t="s">
        <v>8</v>
      </c>
      <c r="E223" s="38">
        <v>159154.20000000001</v>
      </c>
      <c r="F223" s="38">
        <v>169570.2</v>
      </c>
      <c r="G223" s="38">
        <v>181553.6</v>
      </c>
      <c r="H223" s="38">
        <v>191317.3</v>
      </c>
      <c r="I223" s="38">
        <v>202024.7</v>
      </c>
    </row>
    <row r="224" spans="1:9" ht="25.5" x14ac:dyDescent="0.2">
      <c r="A224" s="20" t="s">
        <v>250</v>
      </c>
      <c r="B224" s="18" t="s">
        <v>326</v>
      </c>
      <c r="C224" s="43" t="s">
        <v>327</v>
      </c>
      <c r="D224" s="43" t="s">
        <v>328</v>
      </c>
      <c r="E224" s="38">
        <v>5993</v>
      </c>
      <c r="F224" s="38">
        <v>7000</v>
      </c>
      <c r="G224" s="38">
        <v>7000</v>
      </c>
      <c r="H224" s="38">
        <v>7000</v>
      </c>
      <c r="I224" s="38">
        <v>7000</v>
      </c>
    </row>
    <row r="225" spans="1:9" ht="53.25" customHeight="1" x14ac:dyDescent="0.2">
      <c r="A225" s="25"/>
      <c r="B225" s="18"/>
      <c r="C225" s="43" t="s">
        <v>132</v>
      </c>
      <c r="D225" s="43" t="s">
        <v>8</v>
      </c>
      <c r="E225" s="38">
        <v>25766.6</v>
      </c>
      <c r="F225" s="38">
        <v>29167.4</v>
      </c>
      <c r="G225" s="38">
        <v>30842</v>
      </c>
      <c r="H225" s="38">
        <v>31549</v>
      </c>
      <c r="I225" s="38">
        <v>33355</v>
      </c>
    </row>
    <row r="226" spans="1:9" ht="25.5" customHeight="1" x14ac:dyDescent="0.2">
      <c r="A226" s="20" t="s">
        <v>251</v>
      </c>
      <c r="B226" s="18" t="s">
        <v>329</v>
      </c>
      <c r="C226" s="43" t="s">
        <v>330</v>
      </c>
      <c r="D226" s="43" t="s">
        <v>331</v>
      </c>
      <c r="E226" s="38">
        <v>2139</v>
      </c>
      <c r="F226" s="38">
        <v>532</v>
      </c>
      <c r="G226" s="38" t="s">
        <v>431</v>
      </c>
      <c r="H226" s="38" t="s">
        <v>431</v>
      </c>
      <c r="I226" s="38" t="s">
        <v>431</v>
      </c>
    </row>
    <row r="227" spans="1:9" ht="55.5" customHeight="1" x14ac:dyDescent="0.2">
      <c r="A227" s="25"/>
      <c r="B227" s="18"/>
      <c r="C227" s="43" t="s">
        <v>132</v>
      </c>
      <c r="D227" s="43" t="s">
        <v>8</v>
      </c>
      <c r="E227" s="38">
        <v>4969.2</v>
      </c>
      <c r="F227" s="38">
        <v>1300</v>
      </c>
      <c r="G227" s="38" t="s">
        <v>431</v>
      </c>
      <c r="H227" s="38" t="s">
        <v>431</v>
      </c>
      <c r="I227" s="38" t="s">
        <v>431</v>
      </c>
    </row>
    <row r="228" spans="1:9" ht="12.75" customHeight="1" x14ac:dyDescent="0.2">
      <c r="A228" s="20" t="s">
        <v>252</v>
      </c>
      <c r="B228" s="18" t="s">
        <v>332</v>
      </c>
      <c r="C228" s="43" t="s">
        <v>333</v>
      </c>
      <c r="D228" s="43" t="s">
        <v>325</v>
      </c>
      <c r="E228" s="38">
        <v>850</v>
      </c>
      <c r="F228" s="38">
        <v>850</v>
      </c>
      <c r="G228" s="38">
        <v>850</v>
      </c>
      <c r="H228" s="38">
        <v>850</v>
      </c>
      <c r="I228" s="38">
        <v>850</v>
      </c>
    </row>
    <row r="229" spans="1:9" ht="55.5" customHeight="1" x14ac:dyDescent="0.2">
      <c r="A229" s="25"/>
      <c r="B229" s="29"/>
      <c r="C229" s="43" t="s">
        <v>132</v>
      </c>
      <c r="D229" s="43" t="s">
        <v>8</v>
      </c>
      <c r="E229" s="38">
        <v>25057.599999999999</v>
      </c>
      <c r="F229" s="38">
        <v>24708.1</v>
      </c>
      <c r="G229" s="38">
        <v>28939.1</v>
      </c>
      <c r="H229" s="38">
        <v>30343.3</v>
      </c>
      <c r="I229" s="38">
        <v>31691.4</v>
      </c>
    </row>
    <row r="230" spans="1:9" ht="25.5" x14ac:dyDescent="0.2">
      <c r="A230" s="20" t="s">
        <v>253</v>
      </c>
      <c r="B230" s="18" t="s">
        <v>334</v>
      </c>
      <c r="C230" s="43" t="s">
        <v>335</v>
      </c>
      <c r="D230" s="43" t="s">
        <v>331</v>
      </c>
      <c r="E230" s="38">
        <v>1299</v>
      </c>
      <c r="F230" s="38">
        <v>1355</v>
      </c>
      <c r="G230" s="38">
        <v>1355</v>
      </c>
      <c r="H230" s="38">
        <v>1355</v>
      </c>
      <c r="I230" s="38">
        <v>1355</v>
      </c>
    </row>
    <row r="231" spans="1:9" ht="57.75" customHeight="1" x14ac:dyDescent="0.2">
      <c r="A231" s="25"/>
      <c r="B231" s="18"/>
      <c r="C231" s="43" t="s">
        <v>132</v>
      </c>
      <c r="D231" s="43" t="s">
        <v>8</v>
      </c>
      <c r="E231" s="38">
        <v>20374.599999999999</v>
      </c>
      <c r="F231" s="38">
        <v>22098.799999999999</v>
      </c>
      <c r="G231" s="38">
        <v>22948.3</v>
      </c>
      <c r="H231" s="38">
        <v>23850.7</v>
      </c>
      <c r="I231" s="38">
        <v>24900.799999999999</v>
      </c>
    </row>
    <row r="232" spans="1:9" ht="12.75" customHeight="1" x14ac:dyDescent="0.2">
      <c r="A232" s="20" t="s">
        <v>254</v>
      </c>
      <c r="B232" s="18" t="s">
        <v>336</v>
      </c>
      <c r="C232" s="43" t="s">
        <v>337</v>
      </c>
      <c r="D232" s="43" t="s">
        <v>325</v>
      </c>
      <c r="E232" s="38">
        <v>186</v>
      </c>
      <c r="F232" s="38">
        <v>463</v>
      </c>
      <c r="G232" s="38">
        <v>478</v>
      </c>
      <c r="H232" s="38">
        <v>478</v>
      </c>
      <c r="I232" s="38">
        <v>478</v>
      </c>
    </row>
    <row r="233" spans="1:9" ht="67.5" customHeight="1" x14ac:dyDescent="0.2">
      <c r="A233" s="25"/>
      <c r="B233" s="18"/>
      <c r="C233" s="43" t="s">
        <v>132</v>
      </c>
      <c r="D233" s="43" t="s">
        <v>8</v>
      </c>
      <c r="E233" s="38">
        <v>37569.4</v>
      </c>
      <c r="F233" s="38">
        <v>45021.8</v>
      </c>
      <c r="G233" s="38">
        <v>51265.7</v>
      </c>
      <c r="H233" s="38">
        <v>53571.9</v>
      </c>
      <c r="I233" s="38">
        <v>57334.9</v>
      </c>
    </row>
    <row r="234" spans="1:9" ht="12.75" customHeight="1" x14ac:dyDescent="0.2">
      <c r="A234" s="20" t="s">
        <v>255</v>
      </c>
      <c r="B234" s="18" t="s">
        <v>338</v>
      </c>
      <c r="C234" s="43" t="s">
        <v>339</v>
      </c>
      <c r="D234" s="43" t="s">
        <v>287</v>
      </c>
      <c r="E234" s="38">
        <v>170</v>
      </c>
      <c r="F234" s="38">
        <v>330</v>
      </c>
      <c r="G234" s="38">
        <v>330</v>
      </c>
      <c r="H234" s="38">
        <v>330</v>
      </c>
      <c r="I234" s="38">
        <v>330</v>
      </c>
    </row>
    <row r="235" spans="1:9" ht="55.5" customHeight="1" x14ac:dyDescent="0.2">
      <c r="A235" s="25"/>
      <c r="B235" s="18"/>
      <c r="C235" s="43" t="s">
        <v>132</v>
      </c>
      <c r="D235" s="43" t="s">
        <v>8</v>
      </c>
      <c r="E235" s="38">
        <v>38501.4</v>
      </c>
      <c r="F235" s="38">
        <v>41608.800000000003</v>
      </c>
      <c r="G235" s="38">
        <v>45496.1</v>
      </c>
      <c r="H235" s="38">
        <v>47506.8</v>
      </c>
      <c r="I235" s="38">
        <v>50748.1</v>
      </c>
    </row>
    <row r="236" spans="1:9" ht="12.75" customHeight="1" x14ac:dyDescent="0.2">
      <c r="A236" s="20" t="s">
        <v>256</v>
      </c>
      <c r="B236" s="18" t="s">
        <v>340</v>
      </c>
      <c r="C236" s="43" t="s">
        <v>341</v>
      </c>
      <c r="D236" s="43"/>
      <c r="E236" s="38"/>
      <c r="F236" s="38">
        <v>0</v>
      </c>
      <c r="G236" s="38">
        <v>0</v>
      </c>
      <c r="H236" s="38">
        <v>0</v>
      </c>
      <c r="I236" s="38">
        <v>0</v>
      </c>
    </row>
    <row r="237" spans="1:9" ht="57" customHeight="1" x14ac:dyDescent="0.2">
      <c r="A237" s="25"/>
      <c r="B237" s="18"/>
      <c r="C237" s="43" t="s">
        <v>132</v>
      </c>
      <c r="D237" s="43" t="s">
        <v>8</v>
      </c>
      <c r="E237" s="38">
        <v>2691.2</v>
      </c>
      <c r="F237" s="38">
        <v>2864.5</v>
      </c>
      <c r="G237" s="38">
        <v>2869.9</v>
      </c>
      <c r="H237" s="38">
        <v>3010.5</v>
      </c>
      <c r="I237" s="38">
        <v>3245.9</v>
      </c>
    </row>
    <row r="238" spans="1:9" ht="12.75" customHeight="1" x14ac:dyDescent="0.2">
      <c r="A238" s="20" t="s">
        <v>257</v>
      </c>
      <c r="B238" s="18" t="s">
        <v>342</v>
      </c>
      <c r="C238" s="43" t="s">
        <v>343</v>
      </c>
      <c r="D238" s="43" t="s">
        <v>344</v>
      </c>
      <c r="E238" s="38">
        <v>33346</v>
      </c>
      <c r="F238" s="38">
        <v>36707</v>
      </c>
      <c r="G238" s="38">
        <v>35910</v>
      </c>
      <c r="H238" s="38">
        <v>35910</v>
      </c>
      <c r="I238" s="38">
        <v>35910</v>
      </c>
    </row>
    <row r="239" spans="1:9" ht="52.5" customHeight="1" x14ac:dyDescent="0.2">
      <c r="A239" s="25"/>
      <c r="B239" s="18"/>
      <c r="C239" s="43" t="s">
        <v>132</v>
      </c>
      <c r="D239" s="43" t="s">
        <v>8</v>
      </c>
      <c r="E239" s="38">
        <v>212664.4</v>
      </c>
      <c r="F239" s="38">
        <v>223727.09999999998</v>
      </c>
      <c r="G239" s="38">
        <v>230017.1</v>
      </c>
      <c r="H239" s="38">
        <v>237022.4</v>
      </c>
      <c r="I239" s="38">
        <v>253404.6</v>
      </c>
    </row>
    <row r="240" spans="1:9" ht="38.25" x14ac:dyDescent="0.2">
      <c r="A240" s="20" t="s">
        <v>258</v>
      </c>
      <c r="B240" s="18" t="s">
        <v>345</v>
      </c>
      <c r="C240" s="43" t="s">
        <v>346</v>
      </c>
      <c r="D240" s="43" t="s">
        <v>284</v>
      </c>
      <c r="E240" s="38">
        <v>40000</v>
      </c>
      <c r="F240" s="38">
        <v>40000</v>
      </c>
      <c r="G240" s="38">
        <v>40000</v>
      </c>
      <c r="H240" s="38">
        <v>40000</v>
      </c>
      <c r="I240" s="38">
        <v>40000</v>
      </c>
    </row>
    <row r="241" spans="1:9" ht="60" customHeight="1" x14ac:dyDescent="0.2">
      <c r="A241" s="25"/>
      <c r="B241" s="18"/>
      <c r="C241" s="43" t="s">
        <v>132</v>
      </c>
      <c r="D241" s="43" t="s">
        <v>8</v>
      </c>
      <c r="E241" s="38">
        <v>2585.6999999999998</v>
      </c>
      <c r="F241" s="38">
        <v>2634</v>
      </c>
      <c r="G241" s="38">
        <v>2720</v>
      </c>
      <c r="H241" s="38">
        <v>2840</v>
      </c>
      <c r="I241" s="38">
        <v>3000</v>
      </c>
    </row>
    <row r="242" spans="1:9" x14ac:dyDescent="0.2">
      <c r="A242" s="20" t="s">
        <v>259</v>
      </c>
      <c r="B242" s="18" t="s">
        <v>347</v>
      </c>
      <c r="C242" s="43" t="s">
        <v>348</v>
      </c>
      <c r="D242" s="43" t="s">
        <v>284</v>
      </c>
      <c r="E242" s="38">
        <v>3493</v>
      </c>
      <c r="F242" s="38">
        <v>5193</v>
      </c>
      <c r="G242" s="38">
        <v>4248</v>
      </c>
      <c r="H242" s="38">
        <v>4248</v>
      </c>
      <c r="I242" s="38">
        <v>4248</v>
      </c>
    </row>
    <row r="243" spans="1:9" ht="65.25" customHeight="1" x14ac:dyDescent="0.2">
      <c r="A243" s="25"/>
      <c r="B243" s="18"/>
      <c r="C243" s="43" t="s">
        <v>132</v>
      </c>
      <c r="D243" s="43" t="s">
        <v>8</v>
      </c>
      <c r="E243" s="38">
        <v>23162.5</v>
      </c>
      <c r="F243" s="38">
        <v>47355.799999999996</v>
      </c>
      <c r="G243" s="38">
        <v>40092.6</v>
      </c>
      <c r="H243" s="38">
        <v>41978.7</v>
      </c>
      <c r="I243" s="38">
        <v>43996.5</v>
      </c>
    </row>
    <row r="244" spans="1:9" ht="12.75" customHeight="1" x14ac:dyDescent="0.2">
      <c r="A244" s="20" t="s">
        <v>260</v>
      </c>
      <c r="B244" s="18" t="s">
        <v>349</v>
      </c>
      <c r="C244" s="43" t="s">
        <v>337</v>
      </c>
      <c r="D244" s="43" t="s">
        <v>325</v>
      </c>
      <c r="E244" s="38">
        <v>3334</v>
      </c>
      <c r="F244" s="38">
        <v>4661</v>
      </c>
      <c r="G244" s="38">
        <v>3721</v>
      </c>
      <c r="H244" s="38">
        <v>3721</v>
      </c>
      <c r="I244" s="38">
        <v>3721</v>
      </c>
    </row>
    <row r="245" spans="1:9" ht="57" customHeight="1" x14ac:dyDescent="0.2">
      <c r="A245" s="25"/>
      <c r="B245" s="18"/>
      <c r="C245" s="43" t="s">
        <v>132</v>
      </c>
      <c r="D245" s="43" t="s">
        <v>8</v>
      </c>
      <c r="E245" s="38">
        <v>4080.5</v>
      </c>
      <c r="F245" s="38">
        <v>5824.7000000000007</v>
      </c>
      <c r="G245" s="38">
        <v>4859.6000000000004</v>
      </c>
      <c r="H245" s="38">
        <v>5146.1000000000004</v>
      </c>
      <c r="I245" s="38">
        <v>5455</v>
      </c>
    </row>
    <row r="246" spans="1:9" ht="12.75" customHeight="1" x14ac:dyDescent="0.2">
      <c r="A246" s="20" t="s">
        <v>261</v>
      </c>
      <c r="B246" s="18" t="s">
        <v>350</v>
      </c>
      <c r="C246" s="43" t="s">
        <v>351</v>
      </c>
      <c r="D246" s="43" t="s">
        <v>325</v>
      </c>
      <c r="E246" s="38">
        <v>8420</v>
      </c>
      <c r="F246" s="38">
        <v>8626</v>
      </c>
      <c r="G246" s="38">
        <v>8626</v>
      </c>
      <c r="H246" s="38">
        <v>8626</v>
      </c>
      <c r="I246" s="38">
        <v>8626</v>
      </c>
    </row>
    <row r="247" spans="1:9" ht="48" customHeight="1" x14ac:dyDescent="0.2">
      <c r="A247" s="25"/>
      <c r="B247" s="29"/>
      <c r="C247" s="43" t="s">
        <v>132</v>
      </c>
      <c r="D247" s="43" t="s">
        <v>8</v>
      </c>
      <c r="E247" s="38">
        <v>28543</v>
      </c>
      <c r="F247" s="38">
        <v>30755.199999999997</v>
      </c>
      <c r="G247" s="38">
        <v>30725.8</v>
      </c>
      <c r="H247" s="38">
        <v>32071.5</v>
      </c>
      <c r="I247" s="38">
        <v>34271.1</v>
      </c>
    </row>
    <row r="248" spans="1:9" ht="12.75" customHeight="1" x14ac:dyDescent="0.2">
      <c r="A248" s="20" t="s">
        <v>262</v>
      </c>
      <c r="B248" s="18" t="s">
        <v>352</v>
      </c>
      <c r="C248" s="43" t="s">
        <v>353</v>
      </c>
      <c r="D248" s="43" t="s">
        <v>325</v>
      </c>
      <c r="E248" s="38">
        <v>361</v>
      </c>
      <c r="F248" s="38">
        <v>410</v>
      </c>
      <c r="G248" s="38">
        <v>410</v>
      </c>
      <c r="H248" s="38">
        <v>410</v>
      </c>
      <c r="I248" s="38">
        <v>410</v>
      </c>
    </row>
    <row r="249" spans="1:9" ht="58.5" customHeight="1" x14ac:dyDescent="0.2">
      <c r="A249" s="25"/>
      <c r="B249" s="18"/>
      <c r="C249" s="43" t="s">
        <v>132</v>
      </c>
      <c r="D249" s="43" t="s">
        <v>8</v>
      </c>
      <c r="E249" s="38">
        <v>9827.5</v>
      </c>
      <c r="F249" s="38">
        <v>11900.7</v>
      </c>
      <c r="G249" s="38">
        <v>11910.9</v>
      </c>
      <c r="H249" s="38">
        <v>12473.8</v>
      </c>
      <c r="I249" s="38">
        <v>13413.1</v>
      </c>
    </row>
    <row r="250" spans="1:9" ht="12.75" customHeight="1" x14ac:dyDescent="0.2">
      <c r="A250" s="20" t="s">
        <v>263</v>
      </c>
      <c r="B250" s="18" t="s">
        <v>354</v>
      </c>
      <c r="C250" s="43" t="s">
        <v>355</v>
      </c>
      <c r="D250" s="43" t="s">
        <v>284</v>
      </c>
      <c r="E250" s="38">
        <v>145</v>
      </c>
      <c r="F250" s="38">
        <v>160</v>
      </c>
      <c r="G250" s="38">
        <v>160</v>
      </c>
      <c r="H250" s="38">
        <v>160</v>
      </c>
      <c r="I250" s="38">
        <v>160</v>
      </c>
    </row>
    <row r="251" spans="1:9" ht="55.5" customHeight="1" x14ac:dyDescent="0.2">
      <c r="A251" s="25"/>
      <c r="B251" s="18"/>
      <c r="C251" s="43" t="s">
        <v>132</v>
      </c>
      <c r="D251" s="43" t="s">
        <v>8</v>
      </c>
      <c r="E251" s="38">
        <v>2235.6</v>
      </c>
      <c r="F251" s="38">
        <v>2679.9</v>
      </c>
      <c r="G251" s="38">
        <v>2679.9</v>
      </c>
      <c r="H251" s="38">
        <v>2785.6</v>
      </c>
      <c r="I251" s="38">
        <v>2974.1</v>
      </c>
    </row>
    <row r="252" spans="1:9" ht="12.75" customHeight="1" x14ac:dyDescent="0.2">
      <c r="A252" s="20" t="s">
        <v>264</v>
      </c>
      <c r="B252" s="18" t="s">
        <v>356</v>
      </c>
      <c r="C252" s="43" t="s">
        <v>355</v>
      </c>
      <c r="D252" s="43" t="s">
        <v>284</v>
      </c>
      <c r="E252" s="38">
        <v>6443</v>
      </c>
      <c r="F252" s="38">
        <v>6000</v>
      </c>
      <c r="G252" s="38">
        <v>6600</v>
      </c>
      <c r="H252" s="38">
        <v>6600</v>
      </c>
      <c r="I252" s="38">
        <v>6600</v>
      </c>
    </row>
    <row r="253" spans="1:9" ht="61.5" customHeight="1" x14ac:dyDescent="0.2">
      <c r="A253" s="25"/>
      <c r="B253" s="18"/>
      <c r="C253" s="43" t="s">
        <v>132</v>
      </c>
      <c r="D253" s="43" t="s">
        <v>8</v>
      </c>
      <c r="E253" s="38">
        <v>5550.6</v>
      </c>
      <c r="F253" s="38">
        <v>5640</v>
      </c>
      <c r="G253" s="38">
        <v>6204</v>
      </c>
      <c r="H253" s="38">
        <v>6448.2</v>
      </c>
      <c r="I253" s="38">
        <v>6923.4</v>
      </c>
    </row>
    <row r="254" spans="1:9" ht="12.75" customHeight="1" x14ac:dyDescent="0.2">
      <c r="A254" s="20" t="s">
        <v>265</v>
      </c>
      <c r="B254" s="18" t="s">
        <v>357</v>
      </c>
      <c r="C254" s="43" t="s">
        <v>353</v>
      </c>
      <c r="D254" s="43" t="s">
        <v>325</v>
      </c>
      <c r="E254" s="38">
        <v>142</v>
      </c>
      <c r="F254" s="38">
        <v>130</v>
      </c>
      <c r="G254" s="38">
        <v>130</v>
      </c>
      <c r="H254" s="38">
        <v>130</v>
      </c>
      <c r="I254" s="38">
        <v>130</v>
      </c>
    </row>
    <row r="255" spans="1:9" ht="56.25" customHeight="1" x14ac:dyDescent="0.2">
      <c r="A255" s="25"/>
      <c r="B255" s="18"/>
      <c r="C255" s="43" t="s">
        <v>132</v>
      </c>
      <c r="D255" s="43" t="s">
        <v>8</v>
      </c>
      <c r="E255" s="38">
        <v>8916.6</v>
      </c>
      <c r="F255" s="38">
        <v>9353</v>
      </c>
      <c r="G255" s="38">
        <v>9915.4</v>
      </c>
      <c r="H255" s="38">
        <v>10273.4</v>
      </c>
      <c r="I255" s="38">
        <v>10859.8</v>
      </c>
    </row>
    <row r="256" spans="1:9" ht="12.75" customHeight="1" x14ac:dyDescent="0.2">
      <c r="A256" s="20" t="s">
        <v>266</v>
      </c>
      <c r="B256" s="18" t="s">
        <v>358</v>
      </c>
      <c r="C256" s="43" t="s">
        <v>351</v>
      </c>
      <c r="D256" s="43" t="s">
        <v>325</v>
      </c>
      <c r="E256" s="38">
        <v>16614</v>
      </c>
      <c r="F256" s="38">
        <v>16812</v>
      </c>
      <c r="G256" s="38">
        <v>16812</v>
      </c>
      <c r="H256" s="38">
        <v>16812</v>
      </c>
      <c r="I256" s="38">
        <v>16812</v>
      </c>
    </row>
    <row r="257" spans="1:9" ht="63.75" customHeight="1" x14ac:dyDescent="0.2">
      <c r="A257" s="25"/>
      <c r="B257" s="18"/>
      <c r="C257" s="43" t="s">
        <v>132</v>
      </c>
      <c r="D257" s="43" t="s">
        <v>8</v>
      </c>
      <c r="E257" s="38">
        <v>45544.9</v>
      </c>
      <c r="F257" s="38">
        <v>51527.8</v>
      </c>
      <c r="G257" s="38">
        <v>55984</v>
      </c>
      <c r="H257" s="38">
        <v>58539.4</v>
      </c>
      <c r="I257" s="38">
        <v>62725.599999999999</v>
      </c>
    </row>
    <row r="258" spans="1:9" ht="12.75" customHeight="1" x14ac:dyDescent="0.2">
      <c r="A258" s="20" t="s">
        <v>267</v>
      </c>
      <c r="B258" s="18" t="s">
        <v>359</v>
      </c>
      <c r="C258" s="43" t="s">
        <v>353</v>
      </c>
      <c r="D258" s="43" t="s">
        <v>325</v>
      </c>
      <c r="E258" s="38">
        <v>1071</v>
      </c>
      <c r="F258" s="38">
        <v>1151</v>
      </c>
      <c r="G258" s="38">
        <v>1151</v>
      </c>
      <c r="H258" s="38">
        <v>1151</v>
      </c>
      <c r="I258" s="38">
        <v>1151</v>
      </c>
    </row>
    <row r="259" spans="1:9" ht="61.5" customHeight="1" x14ac:dyDescent="0.2">
      <c r="A259" s="25"/>
      <c r="B259" s="18"/>
      <c r="C259" s="43" t="s">
        <v>132</v>
      </c>
      <c r="D259" s="43" t="s">
        <v>8</v>
      </c>
      <c r="E259" s="38">
        <v>32443</v>
      </c>
      <c r="F259" s="38">
        <v>35912.800000000003</v>
      </c>
      <c r="G259" s="38">
        <v>38715.1</v>
      </c>
      <c r="H259" s="38">
        <v>40311.5</v>
      </c>
      <c r="I259" s="38">
        <v>42949.599999999999</v>
      </c>
    </row>
    <row r="260" spans="1:9" ht="12.75" customHeight="1" x14ac:dyDescent="0.2">
      <c r="A260" s="20" t="s">
        <v>268</v>
      </c>
      <c r="B260" s="18" t="s">
        <v>360</v>
      </c>
      <c r="C260" s="43" t="s">
        <v>351</v>
      </c>
      <c r="D260" s="43" t="s">
        <v>325</v>
      </c>
      <c r="E260" s="38">
        <v>6580</v>
      </c>
      <c r="F260" s="38">
        <v>7204</v>
      </c>
      <c r="G260" s="38">
        <v>7204</v>
      </c>
      <c r="H260" s="38">
        <v>7204</v>
      </c>
      <c r="I260" s="38">
        <v>7204</v>
      </c>
    </row>
    <row r="261" spans="1:9" ht="55.5" customHeight="1" x14ac:dyDescent="0.2">
      <c r="A261" s="25"/>
      <c r="B261" s="18"/>
      <c r="C261" s="43" t="s">
        <v>132</v>
      </c>
      <c r="D261" s="43" t="s">
        <v>8</v>
      </c>
      <c r="E261" s="38">
        <v>19612</v>
      </c>
      <c r="F261" s="38">
        <v>22341</v>
      </c>
      <c r="G261" s="38">
        <v>24313.5</v>
      </c>
      <c r="H261" s="38">
        <v>25300.400000000001</v>
      </c>
      <c r="I261" s="38">
        <v>26906.9</v>
      </c>
    </row>
    <row r="262" spans="1:9" ht="12.75" customHeight="1" x14ac:dyDescent="0.2">
      <c r="A262" s="20" t="s">
        <v>269</v>
      </c>
      <c r="B262" s="18" t="s">
        <v>361</v>
      </c>
      <c r="C262" s="43" t="s">
        <v>362</v>
      </c>
      <c r="D262" s="43" t="s">
        <v>325</v>
      </c>
      <c r="E262" s="38">
        <v>67550</v>
      </c>
      <c r="F262" s="38">
        <v>68114</v>
      </c>
      <c r="G262" s="38">
        <v>68114</v>
      </c>
      <c r="H262" s="38">
        <v>68114</v>
      </c>
      <c r="I262" s="38">
        <v>68114</v>
      </c>
    </row>
    <row r="263" spans="1:9" ht="57" customHeight="1" x14ac:dyDescent="0.2">
      <c r="A263" s="25"/>
      <c r="B263" s="18"/>
      <c r="C263" s="43" t="s">
        <v>132</v>
      </c>
      <c r="D263" s="43" t="s">
        <v>8</v>
      </c>
      <c r="E263" s="38">
        <v>61266.400000000001</v>
      </c>
      <c r="F263" s="38">
        <v>67161.600000000006</v>
      </c>
      <c r="G263" s="38">
        <v>71111</v>
      </c>
      <c r="H263" s="38">
        <v>74312.399999999994</v>
      </c>
      <c r="I263" s="38">
        <v>79625.3</v>
      </c>
    </row>
    <row r="264" spans="1:9" ht="12.75" customHeight="1" x14ac:dyDescent="0.2">
      <c r="A264" s="20" t="s">
        <v>270</v>
      </c>
      <c r="B264" s="18" t="s">
        <v>363</v>
      </c>
      <c r="C264" s="43" t="s">
        <v>364</v>
      </c>
      <c r="D264" s="43" t="s">
        <v>328</v>
      </c>
      <c r="E264" s="38">
        <v>503</v>
      </c>
      <c r="F264" s="38">
        <v>486</v>
      </c>
      <c r="G264" s="38">
        <v>509</v>
      </c>
      <c r="H264" s="38">
        <v>509</v>
      </c>
      <c r="I264" s="38">
        <v>509</v>
      </c>
    </row>
    <row r="265" spans="1:9" ht="51.75" customHeight="1" x14ac:dyDescent="0.2">
      <c r="A265" s="25"/>
      <c r="B265" s="18"/>
      <c r="C265" s="43" t="s">
        <v>132</v>
      </c>
      <c r="D265" s="43" t="s">
        <v>8</v>
      </c>
      <c r="E265" s="38">
        <v>18601.599999999999</v>
      </c>
      <c r="F265" s="38">
        <v>19784.099999999999</v>
      </c>
      <c r="G265" s="38">
        <v>20743.8</v>
      </c>
      <c r="H265" s="38">
        <v>21903.599999999999</v>
      </c>
      <c r="I265" s="38">
        <v>22970</v>
      </c>
    </row>
    <row r="266" spans="1:9" ht="12.75" customHeight="1" x14ac:dyDescent="0.2">
      <c r="A266" s="20" t="s">
        <v>271</v>
      </c>
      <c r="B266" s="18" t="s">
        <v>365</v>
      </c>
      <c r="C266" s="43" t="s">
        <v>366</v>
      </c>
      <c r="D266" s="43" t="s">
        <v>367</v>
      </c>
      <c r="E266" s="38">
        <v>189432</v>
      </c>
      <c r="F266" s="38">
        <v>165864</v>
      </c>
      <c r="G266" s="38">
        <v>182271</v>
      </c>
      <c r="H266" s="38">
        <v>182271</v>
      </c>
      <c r="I266" s="38">
        <v>182271</v>
      </c>
    </row>
    <row r="267" spans="1:9" ht="60" customHeight="1" x14ac:dyDescent="0.2">
      <c r="A267" s="25"/>
      <c r="B267" s="18"/>
      <c r="C267" s="43" t="s">
        <v>132</v>
      </c>
      <c r="D267" s="43" t="s">
        <v>8</v>
      </c>
      <c r="E267" s="38">
        <v>22195.599999999999</v>
      </c>
      <c r="F267" s="38">
        <v>18969.900000000001</v>
      </c>
      <c r="G267" s="38">
        <v>20049.8</v>
      </c>
      <c r="H267" s="38">
        <v>20778.900000000001</v>
      </c>
      <c r="I267" s="38">
        <v>21508</v>
      </c>
    </row>
    <row r="268" spans="1:9" ht="12.75" customHeight="1" x14ac:dyDescent="0.2">
      <c r="A268" s="20" t="s">
        <v>272</v>
      </c>
      <c r="B268" s="18" t="s">
        <v>368</v>
      </c>
      <c r="C268" s="43" t="s">
        <v>366</v>
      </c>
      <c r="D268" s="43" t="s">
        <v>367</v>
      </c>
      <c r="E268" s="38">
        <v>170100</v>
      </c>
      <c r="F268" s="38">
        <v>105696</v>
      </c>
      <c r="G268" s="38">
        <v>112842</v>
      </c>
      <c r="H268" s="38">
        <v>112842</v>
      </c>
      <c r="I268" s="38">
        <v>112842</v>
      </c>
    </row>
    <row r="269" spans="1:9" ht="54.75" customHeight="1" x14ac:dyDescent="0.2">
      <c r="A269" s="25"/>
      <c r="B269" s="18"/>
      <c r="C269" s="43" t="s">
        <v>132</v>
      </c>
      <c r="D269" s="43" t="s">
        <v>8</v>
      </c>
      <c r="E269" s="38">
        <v>7998.4</v>
      </c>
      <c r="F269" s="38">
        <v>11674.1</v>
      </c>
      <c r="G269" s="38">
        <v>11910.5</v>
      </c>
      <c r="H269" s="38">
        <v>12365.2</v>
      </c>
      <c r="I269" s="38">
        <v>12807.6</v>
      </c>
    </row>
    <row r="270" spans="1:9" ht="12.75" customHeight="1" x14ac:dyDescent="0.2">
      <c r="A270" s="20" t="s">
        <v>273</v>
      </c>
      <c r="B270" s="18" t="s">
        <v>369</v>
      </c>
      <c r="C270" s="43" t="s">
        <v>366</v>
      </c>
      <c r="D270" s="43" t="s">
        <v>367</v>
      </c>
      <c r="E270" s="38">
        <v>13608</v>
      </c>
      <c r="F270" s="38">
        <v>0</v>
      </c>
      <c r="G270" s="38">
        <v>0</v>
      </c>
      <c r="H270" s="38">
        <v>0</v>
      </c>
      <c r="I270" s="38">
        <v>0</v>
      </c>
    </row>
    <row r="271" spans="1:9" ht="65.25" customHeight="1" x14ac:dyDescent="0.2">
      <c r="A271" s="25"/>
      <c r="B271" s="18"/>
      <c r="C271" s="43" t="s">
        <v>132</v>
      </c>
      <c r="D271" s="43" t="s">
        <v>8</v>
      </c>
      <c r="E271" s="38">
        <v>1650.9</v>
      </c>
      <c r="F271" s="38">
        <v>0</v>
      </c>
      <c r="G271" s="38">
        <v>0</v>
      </c>
      <c r="H271" s="38">
        <v>0</v>
      </c>
      <c r="I271" s="38">
        <v>0</v>
      </c>
    </row>
    <row r="272" spans="1:9" ht="12.75" customHeight="1" x14ac:dyDescent="0.2">
      <c r="A272" s="20" t="s">
        <v>274</v>
      </c>
      <c r="B272" s="18" t="s">
        <v>370</v>
      </c>
      <c r="C272" s="43" t="s">
        <v>366</v>
      </c>
      <c r="D272" s="43" t="s">
        <v>367</v>
      </c>
      <c r="E272" s="38">
        <v>20988</v>
      </c>
      <c r="F272" s="38">
        <v>22968</v>
      </c>
      <c r="G272" s="38">
        <v>32940</v>
      </c>
      <c r="H272" s="38">
        <v>32940</v>
      </c>
      <c r="I272" s="38">
        <v>32940</v>
      </c>
    </row>
    <row r="273" spans="1:9" ht="57.75" customHeight="1" x14ac:dyDescent="0.2">
      <c r="A273" s="25"/>
      <c r="B273" s="18"/>
      <c r="C273" s="43" t="s">
        <v>132</v>
      </c>
      <c r="D273" s="43" t="s">
        <v>8</v>
      </c>
      <c r="E273" s="38">
        <v>2464.1</v>
      </c>
      <c r="F273" s="38">
        <v>2587.8000000000002</v>
      </c>
      <c r="G273" s="38">
        <v>3557.5</v>
      </c>
      <c r="H273" s="38">
        <v>3689.3</v>
      </c>
      <c r="I273" s="38">
        <v>3834.5</v>
      </c>
    </row>
    <row r="274" spans="1:9" ht="12.75" customHeight="1" x14ac:dyDescent="0.2">
      <c r="A274" s="20" t="s">
        <v>275</v>
      </c>
      <c r="B274" s="18" t="s">
        <v>371</v>
      </c>
      <c r="C274" s="43" t="s">
        <v>366</v>
      </c>
      <c r="D274" s="43" t="s">
        <v>367</v>
      </c>
      <c r="E274" s="38">
        <v>5472</v>
      </c>
      <c r="F274" s="38">
        <v>2304</v>
      </c>
      <c r="G274" s="38">
        <v>576</v>
      </c>
      <c r="H274" s="38">
        <v>576</v>
      </c>
      <c r="I274" s="38">
        <v>576</v>
      </c>
    </row>
    <row r="275" spans="1:9" ht="60.75" customHeight="1" x14ac:dyDescent="0.2">
      <c r="A275" s="25"/>
      <c r="B275" s="18"/>
      <c r="C275" s="43" t="s">
        <v>132</v>
      </c>
      <c r="D275" s="43" t="s">
        <v>8</v>
      </c>
      <c r="E275" s="38">
        <v>748.8</v>
      </c>
      <c r="F275" s="38">
        <v>281.8</v>
      </c>
      <c r="G275" s="38">
        <v>68</v>
      </c>
      <c r="H275" s="38">
        <v>70.8</v>
      </c>
      <c r="I275" s="38">
        <v>72.900000000000006</v>
      </c>
    </row>
    <row r="276" spans="1:9" ht="12.75" customHeight="1" x14ac:dyDescent="0.2">
      <c r="A276" s="20" t="s">
        <v>276</v>
      </c>
      <c r="B276" s="18" t="s">
        <v>349</v>
      </c>
      <c r="C276" s="43" t="s">
        <v>372</v>
      </c>
      <c r="D276" s="43" t="s">
        <v>287</v>
      </c>
      <c r="E276" s="38">
        <v>6040</v>
      </c>
      <c r="F276" s="38">
        <v>5671</v>
      </c>
      <c r="G276" s="38">
        <v>5500</v>
      </c>
      <c r="H276" s="38">
        <v>5500</v>
      </c>
      <c r="I276" s="38">
        <v>5500</v>
      </c>
    </row>
    <row r="277" spans="1:9" ht="57.75" customHeight="1" x14ac:dyDescent="0.2">
      <c r="A277" s="25"/>
      <c r="B277" s="18"/>
      <c r="C277" s="43" t="s">
        <v>132</v>
      </c>
      <c r="D277" s="43" t="s">
        <v>8</v>
      </c>
      <c r="E277" s="38">
        <v>28009.5</v>
      </c>
      <c r="F277" s="38">
        <v>28636.5</v>
      </c>
      <c r="G277" s="38">
        <v>29023.5</v>
      </c>
      <c r="H277" s="38">
        <v>30756</v>
      </c>
      <c r="I277" s="38">
        <v>32587.5</v>
      </c>
    </row>
    <row r="278" spans="1:9" ht="12.75" customHeight="1" x14ac:dyDescent="0.2">
      <c r="A278" s="20" t="s">
        <v>277</v>
      </c>
      <c r="B278" s="18" t="s">
        <v>373</v>
      </c>
      <c r="C278" s="43" t="s">
        <v>374</v>
      </c>
      <c r="D278" s="43" t="s">
        <v>284</v>
      </c>
      <c r="E278" s="38">
        <v>270</v>
      </c>
      <c r="F278" s="38">
        <v>240</v>
      </c>
      <c r="G278" s="38">
        <v>240</v>
      </c>
      <c r="H278" s="38">
        <v>240</v>
      </c>
      <c r="I278" s="38">
        <v>240</v>
      </c>
    </row>
    <row r="279" spans="1:9" ht="62.25" customHeight="1" x14ac:dyDescent="0.2">
      <c r="A279" s="25"/>
      <c r="B279" s="18"/>
      <c r="C279" s="43" t="s">
        <v>132</v>
      </c>
      <c r="D279" s="43" t="s">
        <v>8</v>
      </c>
      <c r="E279" s="38">
        <v>71703.8</v>
      </c>
      <c r="F279" s="38">
        <v>140891.79999999999</v>
      </c>
      <c r="G279" s="38">
        <v>155165.29999999999</v>
      </c>
      <c r="H279" s="38">
        <v>167588</v>
      </c>
      <c r="I279" s="38">
        <v>179998.3</v>
      </c>
    </row>
    <row r="280" spans="1:9" ht="12.75" customHeight="1" x14ac:dyDescent="0.2">
      <c r="A280" s="20" t="s">
        <v>278</v>
      </c>
      <c r="B280" s="18" t="s">
        <v>375</v>
      </c>
      <c r="C280" s="43" t="s">
        <v>286</v>
      </c>
      <c r="D280" s="43" t="s">
        <v>287</v>
      </c>
      <c r="E280" s="38">
        <v>4500</v>
      </c>
      <c r="F280" s="38">
        <v>5110</v>
      </c>
      <c r="G280" s="38">
        <v>5060</v>
      </c>
      <c r="H280" s="38">
        <v>5060</v>
      </c>
      <c r="I280" s="38">
        <v>5060</v>
      </c>
    </row>
    <row r="281" spans="1:9" ht="64.5" customHeight="1" x14ac:dyDescent="0.2">
      <c r="A281" s="25"/>
      <c r="B281" s="18"/>
      <c r="C281" s="43" t="s">
        <v>132</v>
      </c>
      <c r="D281" s="43" t="s">
        <v>8</v>
      </c>
      <c r="E281" s="38">
        <v>46864.800000000003</v>
      </c>
      <c r="F281" s="38">
        <v>53978.8</v>
      </c>
      <c r="G281" s="38">
        <v>58935.199999999997</v>
      </c>
      <c r="H281" s="38">
        <v>61671.199999999997</v>
      </c>
      <c r="I281" s="38">
        <v>64482.6</v>
      </c>
    </row>
    <row r="282" spans="1:9" ht="12.75" customHeight="1" x14ac:dyDescent="0.2">
      <c r="A282" s="20" t="s">
        <v>279</v>
      </c>
      <c r="B282" s="18" t="s">
        <v>376</v>
      </c>
      <c r="C282" s="43" t="s">
        <v>377</v>
      </c>
      <c r="D282" s="43" t="s">
        <v>284</v>
      </c>
      <c r="E282" s="38">
        <v>24</v>
      </c>
      <c r="F282" s="38">
        <v>24</v>
      </c>
      <c r="G282" s="38">
        <v>24</v>
      </c>
      <c r="H282" s="38">
        <v>24</v>
      </c>
      <c r="I282" s="38">
        <v>24</v>
      </c>
    </row>
    <row r="283" spans="1:9" ht="60" customHeight="1" x14ac:dyDescent="0.2">
      <c r="A283" s="25"/>
      <c r="B283" s="18"/>
      <c r="C283" s="43" t="s">
        <v>132</v>
      </c>
      <c r="D283" s="43" t="s">
        <v>8</v>
      </c>
      <c r="E283" s="38">
        <v>3414.5</v>
      </c>
      <c r="F283" s="38">
        <v>3433.3</v>
      </c>
      <c r="G283" s="38">
        <v>3798.3</v>
      </c>
      <c r="H283" s="38">
        <v>3920.2</v>
      </c>
      <c r="I283" s="38">
        <v>4037.3</v>
      </c>
    </row>
    <row r="284" spans="1:9" ht="12.75" customHeight="1" x14ac:dyDescent="0.2">
      <c r="A284" s="20" t="s">
        <v>968</v>
      </c>
      <c r="B284" s="18" t="s">
        <v>378</v>
      </c>
      <c r="C284" s="43" t="s">
        <v>379</v>
      </c>
      <c r="D284" s="43" t="s">
        <v>325</v>
      </c>
      <c r="E284" s="38">
        <v>841</v>
      </c>
      <c r="F284" s="38">
        <v>707</v>
      </c>
      <c r="G284" s="38">
        <v>930</v>
      </c>
      <c r="H284" s="38">
        <v>930</v>
      </c>
      <c r="I284" s="38">
        <v>930</v>
      </c>
    </row>
    <row r="285" spans="1:9" ht="54" customHeight="1" x14ac:dyDescent="0.2">
      <c r="A285" s="25"/>
      <c r="B285" s="18"/>
      <c r="C285" s="43" t="s">
        <v>132</v>
      </c>
      <c r="D285" s="43" t="s">
        <v>8</v>
      </c>
      <c r="E285" s="38">
        <v>46476.1</v>
      </c>
      <c r="F285" s="38">
        <v>38852.400000000001</v>
      </c>
      <c r="G285" s="38">
        <v>50462.8</v>
      </c>
      <c r="H285" s="38">
        <v>52591.3</v>
      </c>
      <c r="I285" s="38">
        <v>54860.800000000003</v>
      </c>
    </row>
    <row r="286" spans="1:9" ht="12.75" customHeight="1" x14ac:dyDescent="0.2">
      <c r="A286" s="20" t="s">
        <v>969</v>
      </c>
      <c r="B286" s="18" t="s">
        <v>380</v>
      </c>
      <c r="C286" s="43" t="s">
        <v>379</v>
      </c>
      <c r="D286" s="43" t="s">
        <v>325</v>
      </c>
      <c r="E286" s="38">
        <v>2271</v>
      </c>
      <c r="F286" s="38">
        <v>2394</v>
      </c>
      <c r="G286" s="38">
        <v>2375</v>
      </c>
      <c r="H286" s="38">
        <v>2375</v>
      </c>
      <c r="I286" s="38">
        <v>2375</v>
      </c>
    </row>
    <row r="287" spans="1:9" ht="70.5" customHeight="1" x14ac:dyDescent="0.2">
      <c r="A287" s="25"/>
      <c r="B287" s="18"/>
      <c r="C287" s="43" t="s">
        <v>132</v>
      </c>
      <c r="D287" s="43" t="s">
        <v>8</v>
      </c>
      <c r="E287" s="38">
        <v>653009.4</v>
      </c>
      <c r="F287" s="38">
        <v>703377.4</v>
      </c>
      <c r="G287" s="38">
        <v>737190.6</v>
      </c>
      <c r="H287" s="38">
        <v>784514.7</v>
      </c>
      <c r="I287" s="38">
        <v>828980.8</v>
      </c>
    </row>
    <row r="288" spans="1:9" ht="12.75" customHeight="1" x14ac:dyDescent="0.2">
      <c r="A288" s="20" t="s">
        <v>970</v>
      </c>
      <c r="B288" s="18" t="s">
        <v>381</v>
      </c>
      <c r="C288" s="43" t="s">
        <v>379</v>
      </c>
      <c r="D288" s="43" t="s">
        <v>325</v>
      </c>
      <c r="E288" s="38">
        <v>2736</v>
      </c>
      <c r="F288" s="38">
        <v>2800</v>
      </c>
      <c r="G288" s="38">
        <v>2800</v>
      </c>
      <c r="H288" s="38">
        <v>2800</v>
      </c>
      <c r="I288" s="38">
        <v>2800</v>
      </c>
    </row>
    <row r="289" spans="1:9" ht="52.5" customHeight="1" x14ac:dyDescent="0.2">
      <c r="A289" s="25"/>
      <c r="B289" s="18"/>
      <c r="C289" s="43" t="s">
        <v>132</v>
      </c>
      <c r="D289" s="43" t="s">
        <v>8</v>
      </c>
      <c r="E289" s="38">
        <v>177702.6</v>
      </c>
      <c r="F289" s="38">
        <v>203935.7</v>
      </c>
      <c r="G289" s="38">
        <v>218727.6</v>
      </c>
      <c r="H289" s="38">
        <v>228261.6</v>
      </c>
      <c r="I289" s="38">
        <v>243695.2</v>
      </c>
    </row>
    <row r="290" spans="1:9" ht="12.75" customHeight="1" x14ac:dyDescent="0.2">
      <c r="A290" s="20" t="s">
        <v>971</v>
      </c>
      <c r="B290" s="18" t="s">
        <v>382</v>
      </c>
      <c r="C290" s="43" t="s">
        <v>379</v>
      </c>
      <c r="D290" s="43" t="s">
        <v>325</v>
      </c>
      <c r="E290" s="38">
        <v>362</v>
      </c>
      <c r="F290" s="38">
        <v>361</v>
      </c>
      <c r="G290" s="38">
        <v>361</v>
      </c>
      <c r="H290" s="38">
        <v>361</v>
      </c>
      <c r="I290" s="38">
        <v>361</v>
      </c>
    </row>
    <row r="291" spans="1:9" ht="67.5" customHeight="1" x14ac:dyDescent="0.2">
      <c r="A291" s="25"/>
      <c r="B291" s="18"/>
      <c r="C291" s="43" t="s">
        <v>132</v>
      </c>
      <c r="D291" s="43" t="s">
        <v>8</v>
      </c>
      <c r="E291" s="38">
        <v>149651</v>
      </c>
      <c r="F291" s="38">
        <v>158493.29999999999</v>
      </c>
      <c r="G291" s="38">
        <v>171464.6</v>
      </c>
      <c r="H291" s="38">
        <v>177987.4</v>
      </c>
      <c r="I291" s="38">
        <v>188527.2</v>
      </c>
    </row>
    <row r="292" spans="1:9" x14ac:dyDescent="0.2">
      <c r="A292" s="20" t="s">
        <v>972</v>
      </c>
      <c r="B292" s="18" t="s">
        <v>383</v>
      </c>
      <c r="C292" s="43" t="s">
        <v>384</v>
      </c>
      <c r="D292" s="43" t="s">
        <v>325</v>
      </c>
      <c r="E292" s="38">
        <v>12480</v>
      </c>
      <c r="F292" s="38">
        <v>11300</v>
      </c>
      <c r="G292" s="38">
        <v>11300</v>
      </c>
      <c r="H292" s="38">
        <v>11300</v>
      </c>
      <c r="I292" s="38">
        <v>11300</v>
      </c>
    </row>
    <row r="293" spans="1:9" ht="60" customHeight="1" x14ac:dyDescent="0.2">
      <c r="A293" s="25"/>
      <c r="B293" s="18"/>
      <c r="C293" s="43" t="s">
        <v>132</v>
      </c>
      <c r="D293" s="43" t="s">
        <v>8</v>
      </c>
      <c r="E293" s="38">
        <v>126756.2</v>
      </c>
      <c r="F293" s="38">
        <v>136684.6</v>
      </c>
      <c r="G293" s="38">
        <v>142210.5</v>
      </c>
      <c r="H293" s="38">
        <v>149883.20000000001</v>
      </c>
      <c r="I293" s="38">
        <v>158979.70000000001</v>
      </c>
    </row>
    <row r="294" spans="1:9" x14ac:dyDescent="0.2">
      <c r="A294" s="20" t="s">
        <v>973</v>
      </c>
      <c r="B294" s="18" t="s">
        <v>385</v>
      </c>
      <c r="C294" s="43" t="s">
        <v>384</v>
      </c>
      <c r="D294" s="43" t="s">
        <v>325</v>
      </c>
      <c r="E294" s="38">
        <v>1676</v>
      </c>
      <c r="F294" s="38">
        <v>1650</v>
      </c>
      <c r="G294" s="38">
        <v>1634</v>
      </c>
      <c r="H294" s="38">
        <v>1634</v>
      </c>
      <c r="I294" s="38">
        <v>1634</v>
      </c>
    </row>
    <row r="295" spans="1:9" ht="66.75" customHeight="1" x14ac:dyDescent="0.2">
      <c r="A295" s="25"/>
      <c r="B295" s="18"/>
      <c r="C295" s="43" t="s">
        <v>132</v>
      </c>
      <c r="D295" s="43" t="s">
        <v>8</v>
      </c>
      <c r="E295" s="38">
        <v>19171.7</v>
      </c>
      <c r="F295" s="38">
        <v>20924.600000000002</v>
      </c>
      <c r="G295" s="38">
        <v>21263.200000000001</v>
      </c>
      <c r="H295" s="38">
        <v>22109.7</v>
      </c>
      <c r="I295" s="38">
        <v>23483.8</v>
      </c>
    </row>
    <row r="296" spans="1:9" ht="12.75" customHeight="1" x14ac:dyDescent="0.2">
      <c r="A296" s="20" t="s">
        <v>974</v>
      </c>
      <c r="B296" s="18" t="s">
        <v>386</v>
      </c>
      <c r="C296" s="43" t="s">
        <v>387</v>
      </c>
      <c r="D296" s="43" t="s">
        <v>388</v>
      </c>
      <c r="E296" s="38">
        <v>200</v>
      </c>
      <c r="F296" s="38">
        <v>508</v>
      </c>
      <c r="G296" s="38">
        <v>405</v>
      </c>
      <c r="H296" s="38">
        <v>405</v>
      </c>
      <c r="I296" s="38">
        <v>405</v>
      </c>
    </row>
    <row r="297" spans="1:9" ht="57" customHeight="1" x14ac:dyDescent="0.2">
      <c r="A297" s="25"/>
      <c r="B297" s="18"/>
      <c r="C297" s="43" t="s">
        <v>132</v>
      </c>
      <c r="D297" s="43" t="s">
        <v>8</v>
      </c>
      <c r="E297" s="38">
        <v>206.6</v>
      </c>
      <c r="F297" s="38">
        <v>502.7</v>
      </c>
      <c r="G297" s="38">
        <v>474.5</v>
      </c>
      <c r="H297" s="38">
        <v>487.4</v>
      </c>
      <c r="I297" s="38">
        <v>499.4</v>
      </c>
    </row>
    <row r="298" spans="1:9" x14ac:dyDescent="0.2">
      <c r="A298" s="20" t="s">
        <v>975</v>
      </c>
      <c r="B298" s="18" t="s">
        <v>389</v>
      </c>
      <c r="C298" s="43" t="s">
        <v>390</v>
      </c>
      <c r="D298" s="43" t="s">
        <v>284</v>
      </c>
      <c r="E298" s="38" t="s">
        <v>431</v>
      </c>
      <c r="F298" s="38">
        <v>67600</v>
      </c>
      <c r="G298" s="38">
        <v>63573</v>
      </c>
      <c r="H298" s="38">
        <v>63573</v>
      </c>
      <c r="I298" s="38">
        <v>63573</v>
      </c>
    </row>
    <row r="299" spans="1:9" ht="60" customHeight="1" x14ac:dyDescent="0.2">
      <c r="A299" s="25"/>
      <c r="B299" s="18"/>
      <c r="C299" s="43" t="s">
        <v>132</v>
      </c>
      <c r="D299" s="43" t="s">
        <v>8</v>
      </c>
      <c r="E299" s="38" t="s">
        <v>431</v>
      </c>
      <c r="F299" s="38">
        <v>25229</v>
      </c>
      <c r="G299" s="38">
        <v>24666.3</v>
      </c>
      <c r="H299" s="38">
        <v>25619.9</v>
      </c>
      <c r="I299" s="38">
        <v>27145.7</v>
      </c>
    </row>
    <row r="300" spans="1:9" ht="12.75" customHeight="1" x14ac:dyDescent="0.2">
      <c r="A300" s="20" t="s">
        <v>976</v>
      </c>
      <c r="B300" s="18" t="s">
        <v>391</v>
      </c>
      <c r="C300" s="43" t="s">
        <v>390</v>
      </c>
      <c r="D300" s="43" t="s">
        <v>284</v>
      </c>
      <c r="E300" s="38" t="s">
        <v>431</v>
      </c>
      <c r="F300" s="38">
        <v>83437</v>
      </c>
      <c r="G300" s="38">
        <v>83461</v>
      </c>
      <c r="H300" s="38">
        <v>83461</v>
      </c>
      <c r="I300" s="38">
        <v>83461</v>
      </c>
    </row>
    <row r="301" spans="1:9" ht="65.25" customHeight="1" x14ac:dyDescent="0.2">
      <c r="A301" s="25"/>
      <c r="B301" s="18"/>
      <c r="C301" s="43" t="s">
        <v>132</v>
      </c>
      <c r="D301" s="43" t="s">
        <v>8</v>
      </c>
      <c r="E301" s="38" t="s">
        <v>431</v>
      </c>
      <c r="F301" s="38">
        <v>14468.599999999999</v>
      </c>
      <c r="G301" s="38">
        <v>14859.9</v>
      </c>
      <c r="H301" s="38">
        <v>15267.4</v>
      </c>
      <c r="I301" s="38">
        <v>16030</v>
      </c>
    </row>
    <row r="302" spans="1:9" ht="25.5" customHeight="1" x14ac:dyDescent="0.2">
      <c r="A302" s="20" t="s">
        <v>977</v>
      </c>
      <c r="B302" s="18" t="s">
        <v>392</v>
      </c>
      <c r="C302" s="43" t="s">
        <v>393</v>
      </c>
      <c r="D302" s="43" t="s">
        <v>284</v>
      </c>
      <c r="E302" s="38" t="s">
        <v>431</v>
      </c>
      <c r="F302" s="38">
        <v>12320</v>
      </c>
      <c r="G302" s="38">
        <v>12320</v>
      </c>
      <c r="H302" s="38">
        <v>12320</v>
      </c>
      <c r="I302" s="38">
        <v>12320</v>
      </c>
    </row>
    <row r="303" spans="1:9" ht="55.5" customHeight="1" x14ac:dyDescent="0.2">
      <c r="A303" s="25"/>
      <c r="B303" s="18"/>
      <c r="C303" s="43" t="s">
        <v>132</v>
      </c>
      <c r="D303" s="43" t="s">
        <v>8</v>
      </c>
      <c r="E303" s="38" t="s">
        <v>431</v>
      </c>
      <c r="F303" s="38">
        <v>7073</v>
      </c>
      <c r="G303" s="38">
        <v>7342.7</v>
      </c>
      <c r="H303" s="38">
        <v>7663</v>
      </c>
      <c r="I303" s="38">
        <v>8205.1</v>
      </c>
    </row>
    <row r="304" spans="1:9" ht="25.5" customHeight="1" x14ac:dyDescent="0.2">
      <c r="A304" s="20" t="s">
        <v>978</v>
      </c>
      <c r="B304" s="18" t="s">
        <v>394</v>
      </c>
      <c r="C304" s="43" t="s">
        <v>395</v>
      </c>
      <c r="D304" s="43" t="s">
        <v>284</v>
      </c>
      <c r="E304" s="38" t="s">
        <v>431</v>
      </c>
      <c r="F304" s="38">
        <v>120165.91</v>
      </c>
      <c r="G304" s="38">
        <v>121981.35</v>
      </c>
      <c r="H304" s="38">
        <v>121981.35</v>
      </c>
      <c r="I304" s="38">
        <v>121981.35</v>
      </c>
    </row>
    <row r="305" spans="1:9" ht="61.5" customHeight="1" x14ac:dyDescent="0.2">
      <c r="A305" s="25"/>
      <c r="B305" s="18"/>
      <c r="C305" s="43" t="s">
        <v>132</v>
      </c>
      <c r="D305" s="43" t="s">
        <v>8</v>
      </c>
      <c r="E305" s="38" t="s">
        <v>431</v>
      </c>
      <c r="F305" s="38">
        <v>71598.5</v>
      </c>
      <c r="G305" s="38">
        <v>73359.600000000006</v>
      </c>
      <c r="H305" s="38">
        <v>75823.600000000006</v>
      </c>
      <c r="I305" s="38">
        <v>78373</v>
      </c>
    </row>
    <row r="306" spans="1:9" ht="25.5" customHeight="1" x14ac:dyDescent="0.2">
      <c r="A306" s="20" t="s">
        <v>979</v>
      </c>
      <c r="B306" s="18" t="s">
        <v>396</v>
      </c>
      <c r="C306" s="43" t="s">
        <v>397</v>
      </c>
      <c r="D306" s="43" t="s">
        <v>284</v>
      </c>
      <c r="E306" s="38" t="s">
        <v>431</v>
      </c>
      <c r="F306" s="38">
        <v>4300</v>
      </c>
      <c r="G306" s="38">
        <v>5000</v>
      </c>
      <c r="H306" s="38">
        <v>5000</v>
      </c>
      <c r="I306" s="38">
        <v>5000</v>
      </c>
    </row>
    <row r="307" spans="1:9" ht="63" customHeight="1" x14ac:dyDescent="0.2">
      <c r="A307" s="25"/>
      <c r="B307" s="18"/>
      <c r="C307" s="43" t="s">
        <v>132</v>
      </c>
      <c r="D307" s="43" t="s">
        <v>8</v>
      </c>
      <c r="E307" s="38" t="s">
        <v>431</v>
      </c>
      <c r="F307" s="38">
        <v>3735.4</v>
      </c>
      <c r="G307" s="38">
        <v>4479.3999999999996</v>
      </c>
      <c r="H307" s="38">
        <v>4694.5</v>
      </c>
      <c r="I307" s="38">
        <v>5049.5</v>
      </c>
    </row>
    <row r="308" spans="1:9" ht="25.5" customHeight="1" x14ac:dyDescent="0.2">
      <c r="A308" s="20" t="s">
        <v>980</v>
      </c>
      <c r="B308" s="18" t="s">
        <v>398</v>
      </c>
      <c r="C308" s="43" t="s">
        <v>399</v>
      </c>
      <c r="D308" s="43" t="s">
        <v>284</v>
      </c>
      <c r="E308" s="38" t="s">
        <v>431</v>
      </c>
      <c r="F308" s="38">
        <v>700</v>
      </c>
      <c r="G308" s="38">
        <v>700</v>
      </c>
      <c r="H308" s="38">
        <v>700</v>
      </c>
      <c r="I308" s="38">
        <v>700</v>
      </c>
    </row>
    <row r="309" spans="1:9" ht="60" customHeight="1" x14ac:dyDescent="0.2">
      <c r="A309" s="25"/>
      <c r="B309" s="18"/>
      <c r="C309" s="43" t="s">
        <v>132</v>
      </c>
      <c r="D309" s="43" t="s">
        <v>8</v>
      </c>
      <c r="E309" s="38" t="s">
        <v>431</v>
      </c>
      <c r="F309" s="38">
        <v>5476.8</v>
      </c>
      <c r="G309" s="38">
        <v>5471.9</v>
      </c>
      <c r="H309" s="38">
        <v>5713.4</v>
      </c>
      <c r="I309" s="38">
        <v>6111.7</v>
      </c>
    </row>
    <row r="310" spans="1:9" ht="12.75" customHeight="1" x14ac:dyDescent="0.2">
      <c r="A310" s="20" t="s">
        <v>981</v>
      </c>
      <c r="B310" s="18" t="s">
        <v>400</v>
      </c>
      <c r="C310" s="43" t="s">
        <v>401</v>
      </c>
      <c r="D310" s="43" t="s">
        <v>284</v>
      </c>
      <c r="E310" s="38" t="s">
        <v>431</v>
      </c>
      <c r="F310" s="38">
        <v>6500</v>
      </c>
      <c r="G310" s="38">
        <v>6500</v>
      </c>
      <c r="H310" s="38">
        <v>6500</v>
      </c>
      <c r="I310" s="38">
        <v>6500</v>
      </c>
    </row>
    <row r="311" spans="1:9" ht="56.25" customHeight="1" x14ac:dyDescent="0.2">
      <c r="A311" s="25"/>
      <c r="B311" s="18"/>
      <c r="C311" s="43" t="s">
        <v>132</v>
      </c>
      <c r="D311" s="43" t="s">
        <v>8</v>
      </c>
      <c r="E311" s="38" t="s">
        <v>431</v>
      </c>
      <c r="F311" s="38">
        <v>3284.8</v>
      </c>
      <c r="G311" s="38">
        <v>3444.2</v>
      </c>
      <c r="H311" s="38">
        <v>3606.7</v>
      </c>
      <c r="I311" s="38">
        <v>3873.2</v>
      </c>
    </row>
    <row r="312" spans="1:9" ht="38.25" x14ac:dyDescent="0.2">
      <c r="A312" s="20" t="s">
        <v>982</v>
      </c>
      <c r="B312" s="18" t="s">
        <v>402</v>
      </c>
      <c r="C312" s="43" t="s">
        <v>403</v>
      </c>
      <c r="D312" s="43" t="s">
        <v>284</v>
      </c>
      <c r="E312" s="38" t="s">
        <v>431</v>
      </c>
      <c r="F312" s="38">
        <v>1300</v>
      </c>
      <c r="G312" s="38">
        <v>1300</v>
      </c>
      <c r="H312" s="38">
        <v>1300</v>
      </c>
      <c r="I312" s="38">
        <v>1300</v>
      </c>
    </row>
    <row r="313" spans="1:9" ht="68.25" customHeight="1" x14ac:dyDescent="0.2">
      <c r="A313" s="25"/>
      <c r="B313" s="18"/>
      <c r="C313" s="43" t="s">
        <v>132</v>
      </c>
      <c r="D313" s="43" t="s">
        <v>8</v>
      </c>
      <c r="E313" s="38" t="s">
        <v>431</v>
      </c>
      <c r="F313" s="38">
        <v>10604.6</v>
      </c>
      <c r="G313" s="38">
        <v>42936.5</v>
      </c>
      <c r="H313" s="38">
        <v>44764.3</v>
      </c>
      <c r="I313" s="38">
        <v>45831.199999999997</v>
      </c>
    </row>
    <row r="314" spans="1:9" ht="12.75" customHeight="1" x14ac:dyDescent="0.2">
      <c r="A314" s="20" t="s">
        <v>983</v>
      </c>
      <c r="B314" s="18" t="s">
        <v>404</v>
      </c>
      <c r="C314" s="43" t="s">
        <v>405</v>
      </c>
      <c r="D314" s="43" t="s">
        <v>284</v>
      </c>
      <c r="E314" s="38" t="s">
        <v>431</v>
      </c>
      <c r="F314" s="38">
        <v>2414</v>
      </c>
      <c r="G314" s="38">
        <v>2414</v>
      </c>
      <c r="H314" s="38">
        <v>2414</v>
      </c>
      <c r="I314" s="38">
        <v>2414</v>
      </c>
    </row>
    <row r="315" spans="1:9" ht="60" customHeight="1" x14ac:dyDescent="0.2">
      <c r="A315" s="25"/>
      <c r="B315" s="18"/>
      <c r="C315" s="43" t="s">
        <v>132</v>
      </c>
      <c r="D315" s="43" t="s">
        <v>8</v>
      </c>
      <c r="E315" s="38" t="s">
        <v>431</v>
      </c>
      <c r="F315" s="38">
        <v>20992.100000000002</v>
      </c>
      <c r="G315" s="38">
        <v>20992.2</v>
      </c>
      <c r="H315" s="38">
        <v>21786.400000000001</v>
      </c>
      <c r="I315" s="38">
        <v>22841.3</v>
      </c>
    </row>
    <row r="316" spans="1:9" ht="38.25" customHeight="1" x14ac:dyDescent="0.2">
      <c r="A316" s="20" t="s">
        <v>984</v>
      </c>
      <c r="B316" s="18" t="s">
        <v>406</v>
      </c>
      <c r="C316" s="43" t="s">
        <v>407</v>
      </c>
      <c r="D316" s="43" t="s">
        <v>284</v>
      </c>
      <c r="E316" s="38" t="s">
        <v>431</v>
      </c>
      <c r="F316" s="38">
        <v>1527</v>
      </c>
      <c r="G316" s="38">
        <v>1527</v>
      </c>
      <c r="H316" s="38">
        <v>1527</v>
      </c>
      <c r="I316" s="38">
        <v>1527</v>
      </c>
    </row>
    <row r="317" spans="1:9" ht="55.5" customHeight="1" x14ac:dyDescent="0.2">
      <c r="A317" s="25"/>
      <c r="B317" s="18"/>
      <c r="C317" s="43" t="s">
        <v>132</v>
      </c>
      <c r="D317" s="43" t="s">
        <v>8</v>
      </c>
      <c r="E317" s="38" t="s">
        <v>431</v>
      </c>
      <c r="F317" s="38">
        <v>728.4</v>
      </c>
      <c r="G317" s="38">
        <v>728.4</v>
      </c>
      <c r="H317" s="38">
        <v>768.1</v>
      </c>
      <c r="I317" s="38">
        <v>844.4</v>
      </c>
    </row>
    <row r="318" spans="1:9" ht="51" x14ac:dyDescent="0.2">
      <c r="A318" s="20" t="s">
        <v>985</v>
      </c>
      <c r="B318" s="18" t="s">
        <v>408</v>
      </c>
      <c r="C318" s="43" t="s">
        <v>409</v>
      </c>
      <c r="D318" s="43" t="s">
        <v>388</v>
      </c>
      <c r="E318" s="38" t="s">
        <v>431</v>
      </c>
      <c r="F318" s="38">
        <v>0</v>
      </c>
      <c r="G318" s="38">
        <v>13232</v>
      </c>
      <c r="H318" s="38">
        <v>13210</v>
      </c>
      <c r="I318" s="38">
        <v>13192</v>
      </c>
    </row>
    <row r="319" spans="1:9" ht="66" customHeight="1" x14ac:dyDescent="0.2">
      <c r="A319" s="25"/>
      <c r="B319" s="18"/>
      <c r="C319" s="43" t="s">
        <v>132</v>
      </c>
      <c r="D319" s="43" t="s">
        <v>8</v>
      </c>
      <c r="E319" s="38" t="s">
        <v>431</v>
      </c>
      <c r="F319" s="38">
        <v>0</v>
      </c>
      <c r="G319" s="38">
        <v>174702.1</v>
      </c>
      <c r="H319" s="38">
        <v>181914.9</v>
      </c>
      <c r="I319" s="38">
        <v>189687.8</v>
      </c>
    </row>
    <row r="320" spans="1:9" ht="12.75" customHeight="1" x14ac:dyDescent="0.2">
      <c r="A320" s="20" t="s">
        <v>986</v>
      </c>
      <c r="B320" s="18" t="s">
        <v>410</v>
      </c>
      <c r="C320" s="43" t="s">
        <v>377</v>
      </c>
      <c r="D320" s="43" t="s">
        <v>284</v>
      </c>
      <c r="E320" s="38" t="s">
        <v>431</v>
      </c>
      <c r="F320" s="38">
        <v>0</v>
      </c>
      <c r="G320" s="38">
        <v>24</v>
      </c>
      <c r="H320" s="38">
        <v>24</v>
      </c>
      <c r="I320" s="38">
        <v>24</v>
      </c>
    </row>
    <row r="321" spans="1:9" ht="58.5" customHeight="1" x14ac:dyDescent="0.2">
      <c r="A321" s="25"/>
      <c r="B321" s="18"/>
      <c r="C321" s="43" t="s">
        <v>132</v>
      </c>
      <c r="D321" s="43" t="s">
        <v>8</v>
      </c>
      <c r="E321" s="38" t="s">
        <v>431</v>
      </c>
      <c r="F321" s="38">
        <v>0</v>
      </c>
      <c r="G321" s="38">
        <v>13303.8</v>
      </c>
      <c r="H321" s="38">
        <v>13895.5</v>
      </c>
      <c r="I321" s="38">
        <v>14869.6</v>
      </c>
    </row>
    <row r="322" spans="1:9" ht="12.75" customHeight="1" x14ac:dyDescent="0.2">
      <c r="A322" s="20" t="s">
        <v>987</v>
      </c>
      <c r="B322" s="18" t="s">
        <v>411</v>
      </c>
      <c r="C322" s="43" t="s">
        <v>374</v>
      </c>
      <c r="D322" s="43" t="s">
        <v>284</v>
      </c>
      <c r="E322" s="38" t="s">
        <v>431</v>
      </c>
      <c r="F322" s="38">
        <v>0</v>
      </c>
      <c r="G322" s="38">
        <v>554</v>
      </c>
      <c r="H322" s="38">
        <v>554</v>
      </c>
      <c r="I322" s="38">
        <v>554</v>
      </c>
    </row>
    <row r="323" spans="1:9" ht="57" customHeight="1" x14ac:dyDescent="0.2">
      <c r="A323" s="25"/>
      <c r="B323" s="18"/>
      <c r="C323" s="43" t="s">
        <v>132</v>
      </c>
      <c r="D323" s="43" t="s">
        <v>8</v>
      </c>
      <c r="E323" s="38" t="s">
        <v>431</v>
      </c>
      <c r="F323" s="38">
        <v>0</v>
      </c>
      <c r="G323" s="38">
        <v>6279</v>
      </c>
      <c r="H323" s="38">
        <v>6633.6</v>
      </c>
      <c r="I323" s="38">
        <v>7054.6</v>
      </c>
    </row>
    <row r="324" spans="1:9" ht="25.5" x14ac:dyDescent="0.2">
      <c r="A324" s="20" t="s">
        <v>988</v>
      </c>
      <c r="B324" s="18" t="s">
        <v>412</v>
      </c>
      <c r="C324" s="43" t="s">
        <v>413</v>
      </c>
      <c r="D324" s="43" t="s">
        <v>284</v>
      </c>
      <c r="E324" s="38" t="s">
        <v>431</v>
      </c>
      <c r="F324" s="38">
        <v>74029</v>
      </c>
      <c r="G324" s="38">
        <v>0</v>
      </c>
      <c r="H324" s="38">
        <v>0</v>
      </c>
      <c r="I324" s="38">
        <v>0</v>
      </c>
    </row>
    <row r="325" spans="1:9" ht="62.25" customHeight="1" x14ac:dyDescent="0.2">
      <c r="A325" s="25"/>
      <c r="B325" s="18"/>
      <c r="C325" s="43" t="s">
        <v>132</v>
      </c>
      <c r="D325" s="43" t="s">
        <v>8</v>
      </c>
      <c r="E325" s="38" t="s">
        <v>431</v>
      </c>
      <c r="F325" s="38">
        <v>2961.2000000000003</v>
      </c>
      <c r="G325" s="38">
        <v>0</v>
      </c>
      <c r="H325" s="38">
        <v>0</v>
      </c>
      <c r="I325" s="38">
        <v>0</v>
      </c>
    </row>
    <row r="326" spans="1:9" ht="51" x14ac:dyDescent="0.2">
      <c r="A326" s="13" t="s">
        <v>989</v>
      </c>
      <c r="B326" s="15" t="s">
        <v>414</v>
      </c>
      <c r="C326" s="43" t="s">
        <v>132</v>
      </c>
      <c r="D326" s="43" t="s">
        <v>8</v>
      </c>
      <c r="E326" s="38">
        <v>33306.699999999997</v>
      </c>
      <c r="F326" s="38">
        <v>30956.799999999999</v>
      </c>
      <c r="G326" s="38">
        <v>31720</v>
      </c>
      <c r="H326" s="38">
        <v>32725.4</v>
      </c>
      <c r="I326" s="38">
        <v>32725.4</v>
      </c>
    </row>
    <row r="327" spans="1:9" ht="25.5" x14ac:dyDescent="0.2">
      <c r="A327" s="14"/>
      <c r="B327" s="12" t="s">
        <v>1078</v>
      </c>
      <c r="C327" s="43"/>
      <c r="D327" s="61" t="s">
        <v>415</v>
      </c>
      <c r="E327" s="11">
        <v>2651596.100000001</v>
      </c>
      <c r="F327" s="11">
        <v>3076910.7000000007</v>
      </c>
      <c r="G327" s="11">
        <v>3489632.7000000007</v>
      </c>
      <c r="H327" s="11">
        <v>3645863.8000000003</v>
      </c>
      <c r="I327" s="11">
        <v>3836457.4000000018</v>
      </c>
    </row>
    <row r="328" spans="1:9" ht="12.75" customHeight="1" x14ac:dyDescent="0.2">
      <c r="A328" s="10">
        <v>3</v>
      </c>
      <c r="B328" s="19" t="s">
        <v>419</v>
      </c>
      <c r="C328" s="19"/>
      <c r="D328" s="19"/>
      <c r="E328" s="19"/>
      <c r="F328" s="19"/>
      <c r="G328" s="19"/>
      <c r="H328" s="19"/>
      <c r="I328" s="19"/>
    </row>
    <row r="329" spans="1:9" x14ac:dyDescent="0.2">
      <c r="A329" s="30" t="s">
        <v>416</v>
      </c>
      <c r="B329" s="21" t="s">
        <v>0</v>
      </c>
      <c r="C329" s="43" t="s">
        <v>420</v>
      </c>
      <c r="D329" s="15" t="s">
        <v>421</v>
      </c>
      <c r="E329" s="9">
        <v>406</v>
      </c>
      <c r="F329" s="9">
        <v>350</v>
      </c>
      <c r="G329" s="9">
        <v>380</v>
      </c>
      <c r="H329" s="9">
        <v>380</v>
      </c>
      <c r="I329" s="9">
        <v>380</v>
      </c>
    </row>
    <row r="330" spans="1:9" ht="63.75" x14ac:dyDescent="0.2">
      <c r="A330" s="31"/>
      <c r="B330" s="22"/>
      <c r="C330" s="43" t="s">
        <v>7</v>
      </c>
      <c r="D330" s="15" t="s">
        <v>8</v>
      </c>
      <c r="E330" s="9">
        <v>7095.9</v>
      </c>
      <c r="F330" s="9">
        <v>7257.9</v>
      </c>
      <c r="G330" s="9">
        <v>7295.8689999999997</v>
      </c>
      <c r="H330" s="9">
        <v>7295.8689999999997</v>
      </c>
      <c r="I330" s="9">
        <v>7295.8689999999997</v>
      </c>
    </row>
    <row r="331" spans="1:9" ht="63.75" x14ac:dyDescent="0.2">
      <c r="A331" s="30" t="s">
        <v>417</v>
      </c>
      <c r="B331" s="21" t="s">
        <v>0</v>
      </c>
      <c r="C331" s="43" t="s">
        <v>422</v>
      </c>
      <c r="D331" s="15" t="s">
        <v>421</v>
      </c>
      <c r="E331" s="9">
        <v>332</v>
      </c>
      <c r="F331" s="9">
        <v>160</v>
      </c>
      <c r="G331" s="9">
        <v>180</v>
      </c>
      <c r="H331" s="9">
        <v>180</v>
      </c>
      <c r="I331" s="9">
        <v>180</v>
      </c>
    </row>
    <row r="332" spans="1:9" ht="63.75" x14ac:dyDescent="0.2">
      <c r="A332" s="31"/>
      <c r="B332" s="22"/>
      <c r="C332" s="43" t="s">
        <v>7</v>
      </c>
      <c r="D332" s="15" t="s">
        <v>8</v>
      </c>
      <c r="E332" s="9">
        <v>1926.22</v>
      </c>
      <c r="F332" s="9">
        <v>1987.2</v>
      </c>
      <c r="G332" s="9">
        <v>3060.817</v>
      </c>
      <c r="H332" s="9">
        <v>3060.817</v>
      </c>
      <c r="I332" s="9">
        <v>3060.817</v>
      </c>
    </row>
    <row r="333" spans="1:9" ht="51" x14ac:dyDescent="0.2">
      <c r="A333" s="30" t="s">
        <v>418</v>
      </c>
      <c r="B333" s="21" t="s">
        <v>0</v>
      </c>
      <c r="C333" s="43" t="s">
        <v>423</v>
      </c>
      <c r="D333" s="15" t="s">
        <v>421</v>
      </c>
      <c r="E333" s="9">
        <v>179</v>
      </c>
      <c r="F333" s="9">
        <v>175</v>
      </c>
      <c r="G333" s="9">
        <v>190</v>
      </c>
      <c r="H333" s="9">
        <v>190</v>
      </c>
      <c r="I333" s="9">
        <v>190</v>
      </c>
    </row>
    <row r="334" spans="1:9" ht="63.75" x14ac:dyDescent="0.2">
      <c r="A334" s="31"/>
      <c r="B334" s="22"/>
      <c r="C334" s="43" t="s">
        <v>7</v>
      </c>
      <c r="D334" s="15" t="s">
        <v>8</v>
      </c>
      <c r="E334" s="9">
        <v>2619.42</v>
      </c>
      <c r="F334" s="9">
        <v>2688.4</v>
      </c>
      <c r="G334" s="9">
        <v>3300.614</v>
      </c>
      <c r="H334" s="9">
        <v>3300.614</v>
      </c>
      <c r="I334" s="9">
        <v>3300.614</v>
      </c>
    </row>
    <row r="335" spans="1:9" ht="25.5" x14ac:dyDescent="0.2">
      <c r="A335" s="7"/>
      <c r="B335" s="12" t="s">
        <v>1080</v>
      </c>
      <c r="C335" s="49"/>
      <c r="D335" s="12" t="s">
        <v>8</v>
      </c>
      <c r="E335" s="11">
        <v>11641.539999999999</v>
      </c>
      <c r="F335" s="11">
        <v>11933.5</v>
      </c>
      <c r="G335" s="11">
        <v>13657.3</v>
      </c>
      <c r="H335" s="11">
        <v>13657.3</v>
      </c>
      <c r="I335" s="11">
        <v>13657.3</v>
      </c>
    </row>
    <row r="336" spans="1:9" ht="14.25" customHeight="1" x14ac:dyDescent="0.2">
      <c r="A336" s="32">
        <v>4</v>
      </c>
      <c r="B336" s="33" t="s">
        <v>117</v>
      </c>
      <c r="C336" s="34"/>
      <c r="D336" s="34"/>
      <c r="E336" s="34"/>
      <c r="F336" s="34"/>
      <c r="G336" s="34"/>
      <c r="H336" s="34"/>
      <c r="I336" s="35"/>
    </row>
    <row r="337" spans="1:9" ht="38.25" customHeight="1" x14ac:dyDescent="0.2">
      <c r="A337" s="36" t="s">
        <v>424</v>
      </c>
      <c r="B337" s="18" t="s">
        <v>118</v>
      </c>
      <c r="C337" s="2" t="s">
        <v>15</v>
      </c>
      <c r="D337" s="15" t="s">
        <v>16</v>
      </c>
      <c r="E337" s="9">
        <v>1233.5</v>
      </c>
      <c r="F337" s="9">
        <v>1261</v>
      </c>
      <c r="G337" s="38">
        <v>1265</v>
      </c>
      <c r="H337" s="38">
        <v>1268</v>
      </c>
      <c r="I337" s="38">
        <v>1268</v>
      </c>
    </row>
    <row r="338" spans="1:9" ht="96.75" customHeight="1" x14ac:dyDescent="0.2">
      <c r="A338" s="36"/>
      <c r="B338" s="24"/>
      <c r="C338" s="4" t="s">
        <v>7</v>
      </c>
      <c r="D338" s="15" t="s">
        <v>8</v>
      </c>
      <c r="E338" s="38" t="s">
        <v>17</v>
      </c>
      <c r="F338" s="38" t="s">
        <v>17</v>
      </c>
      <c r="G338" s="38" t="s">
        <v>17</v>
      </c>
      <c r="H338" s="38" t="s">
        <v>17</v>
      </c>
      <c r="I338" s="38" t="s">
        <v>17</v>
      </c>
    </row>
    <row r="339" spans="1:9" ht="38.25" customHeight="1" x14ac:dyDescent="0.2">
      <c r="A339" s="36" t="s">
        <v>425</v>
      </c>
      <c r="B339" s="18" t="s">
        <v>119</v>
      </c>
      <c r="C339" s="2" t="s">
        <v>15</v>
      </c>
      <c r="D339" s="15" t="s">
        <v>16</v>
      </c>
      <c r="E339" s="9">
        <v>594.6</v>
      </c>
      <c r="F339" s="9">
        <v>625</v>
      </c>
      <c r="G339" s="38">
        <v>630</v>
      </c>
      <c r="H339" s="38">
        <v>632</v>
      </c>
      <c r="I339" s="38">
        <v>632</v>
      </c>
    </row>
    <row r="340" spans="1:9" ht="97.5" customHeight="1" x14ac:dyDescent="0.2">
      <c r="A340" s="36"/>
      <c r="B340" s="24"/>
      <c r="C340" s="4" t="s">
        <v>7</v>
      </c>
      <c r="D340" s="15" t="s">
        <v>8</v>
      </c>
      <c r="E340" s="38" t="s">
        <v>17</v>
      </c>
      <c r="F340" s="38" t="s">
        <v>17</v>
      </c>
      <c r="G340" s="38" t="s">
        <v>17</v>
      </c>
      <c r="H340" s="38" t="s">
        <v>17</v>
      </c>
      <c r="I340" s="38" t="s">
        <v>17</v>
      </c>
    </row>
    <row r="341" spans="1:9" ht="38.25" customHeight="1" x14ac:dyDescent="0.2">
      <c r="A341" s="36" t="s">
        <v>426</v>
      </c>
      <c r="B341" s="18" t="s">
        <v>120</v>
      </c>
      <c r="C341" s="2" t="s">
        <v>15</v>
      </c>
      <c r="D341" s="15" t="s">
        <v>16</v>
      </c>
      <c r="E341" s="9">
        <v>49</v>
      </c>
      <c r="F341" s="9">
        <v>30</v>
      </c>
      <c r="G341" s="38">
        <v>26</v>
      </c>
      <c r="H341" s="38">
        <v>23</v>
      </c>
      <c r="I341" s="38">
        <v>23</v>
      </c>
    </row>
    <row r="342" spans="1:9" ht="95.25" customHeight="1" x14ac:dyDescent="0.2">
      <c r="A342" s="36"/>
      <c r="B342" s="24"/>
      <c r="C342" s="4" t="s">
        <v>7</v>
      </c>
      <c r="D342" s="15" t="s">
        <v>8</v>
      </c>
      <c r="E342" s="38" t="s">
        <v>17</v>
      </c>
      <c r="F342" s="38" t="s">
        <v>17</v>
      </c>
      <c r="G342" s="38" t="s">
        <v>17</v>
      </c>
      <c r="H342" s="38" t="s">
        <v>17</v>
      </c>
      <c r="I342" s="38" t="s">
        <v>17</v>
      </c>
    </row>
    <row r="343" spans="1:9" ht="38.25" customHeight="1" x14ac:dyDescent="0.2">
      <c r="A343" s="36" t="s">
        <v>990</v>
      </c>
      <c r="B343" s="18" t="s">
        <v>121</v>
      </c>
      <c r="C343" s="2" t="s">
        <v>15</v>
      </c>
      <c r="D343" s="15" t="s">
        <v>16</v>
      </c>
      <c r="E343" s="9">
        <v>40</v>
      </c>
      <c r="F343" s="9">
        <v>51</v>
      </c>
      <c r="G343" s="38">
        <v>47</v>
      </c>
      <c r="H343" s="38">
        <v>46</v>
      </c>
      <c r="I343" s="38">
        <v>46</v>
      </c>
    </row>
    <row r="344" spans="1:9" ht="96.75" customHeight="1" x14ac:dyDescent="0.2">
      <c r="A344" s="36"/>
      <c r="B344" s="24"/>
      <c r="C344" s="4" t="s">
        <v>7</v>
      </c>
      <c r="D344" s="15" t="s">
        <v>8</v>
      </c>
      <c r="E344" s="38" t="s">
        <v>17</v>
      </c>
      <c r="F344" s="38" t="s">
        <v>17</v>
      </c>
      <c r="G344" s="38" t="s">
        <v>17</v>
      </c>
      <c r="H344" s="38" t="s">
        <v>17</v>
      </c>
      <c r="I344" s="38" t="s">
        <v>17</v>
      </c>
    </row>
    <row r="345" spans="1:9" ht="38.25" customHeight="1" x14ac:dyDescent="0.2">
      <c r="A345" s="36" t="s">
        <v>991</v>
      </c>
      <c r="B345" s="18" t="s">
        <v>122</v>
      </c>
      <c r="C345" s="2" t="s">
        <v>15</v>
      </c>
      <c r="D345" s="15" t="s">
        <v>16</v>
      </c>
      <c r="E345" s="9">
        <v>82.7</v>
      </c>
      <c r="F345" s="9">
        <v>132</v>
      </c>
      <c r="G345" s="38">
        <v>126</v>
      </c>
      <c r="H345" s="38">
        <v>126</v>
      </c>
      <c r="I345" s="38">
        <v>126</v>
      </c>
    </row>
    <row r="346" spans="1:9" ht="63.75" customHeight="1" x14ac:dyDescent="0.2">
      <c r="A346" s="36"/>
      <c r="B346" s="24"/>
      <c r="C346" s="4" t="s">
        <v>7</v>
      </c>
      <c r="D346" s="15" t="s">
        <v>8</v>
      </c>
      <c r="E346" s="38" t="s">
        <v>17</v>
      </c>
      <c r="F346" s="38" t="s">
        <v>17</v>
      </c>
      <c r="G346" s="38" t="s">
        <v>17</v>
      </c>
      <c r="H346" s="38" t="s">
        <v>17</v>
      </c>
      <c r="I346" s="38" t="s">
        <v>17</v>
      </c>
    </row>
    <row r="347" spans="1:9" ht="38.25" customHeight="1" x14ac:dyDescent="0.2">
      <c r="A347" s="36" t="s">
        <v>992</v>
      </c>
      <c r="B347" s="18" t="s">
        <v>123</v>
      </c>
      <c r="C347" s="2" t="s">
        <v>15</v>
      </c>
      <c r="D347" s="15" t="s">
        <v>16</v>
      </c>
      <c r="E347" s="9">
        <v>2</v>
      </c>
      <c r="F347" s="9">
        <v>0</v>
      </c>
      <c r="G347" s="38">
        <v>0</v>
      </c>
      <c r="H347" s="38">
        <v>0</v>
      </c>
      <c r="I347" s="38">
        <v>0</v>
      </c>
    </row>
    <row r="348" spans="1:9" ht="69" customHeight="1" x14ac:dyDescent="0.2">
      <c r="A348" s="36"/>
      <c r="B348" s="24"/>
      <c r="C348" s="4" t="s">
        <v>7</v>
      </c>
      <c r="D348" s="15" t="s">
        <v>8</v>
      </c>
      <c r="E348" s="38" t="s">
        <v>17</v>
      </c>
      <c r="F348" s="38" t="s">
        <v>17</v>
      </c>
      <c r="G348" s="38" t="s">
        <v>17</v>
      </c>
      <c r="H348" s="38" t="s">
        <v>17</v>
      </c>
      <c r="I348" s="38" t="s">
        <v>17</v>
      </c>
    </row>
    <row r="349" spans="1:9" ht="27.75" customHeight="1" x14ac:dyDescent="0.2">
      <c r="A349" s="36" t="s">
        <v>993</v>
      </c>
      <c r="B349" s="18" t="s">
        <v>18</v>
      </c>
      <c r="C349" s="2" t="s">
        <v>15</v>
      </c>
      <c r="D349" s="15" t="s">
        <v>16</v>
      </c>
      <c r="E349" s="9">
        <v>81.599999999999994</v>
      </c>
      <c r="F349" s="9">
        <v>135</v>
      </c>
      <c r="G349" s="38">
        <v>133</v>
      </c>
      <c r="H349" s="38">
        <v>133</v>
      </c>
      <c r="I349" s="38">
        <v>133</v>
      </c>
    </row>
    <row r="350" spans="1:9" ht="63.75" x14ac:dyDescent="0.2">
      <c r="A350" s="36"/>
      <c r="B350" s="24"/>
      <c r="C350" s="4" t="s">
        <v>7</v>
      </c>
      <c r="D350" s="15" t="s">
        <v>8</v>
      </c>
      <c r="E350" s="38" t="s">
        <v>17</v>
      </c>
      <c r="F350" s="38" t="s">
        <v>17</v>
      </c>
      <c r="G350" s="38" t="s">
        <v>17</v>
      </c>
      <c r="H350" s="38" t="s">
        <v>17</v>
      </c>
      <c r="I350" s="38" t="s">
        <v>17</v>
      </c>
    </row>
    <row r="351" spans="1:9" ht="38.25" customHeight="1" x14ac:dyDescent="0.2">
      <c r="A351" s="36" t="s">
        <v>994</v>
      </c>
      <c r="B351" s="18" t="s">
        <v>19</v>
      </c>
      <c r="C351" s="2" t="s">
        <v>15</v>
      </c>
      <c r="D351" s="15" t="s">
        <v>16</v>
      </c>
      <c r="E351" s="9">
        <v>2</v>
      </c>
      <c r="F351" s="9">
        <v>0</v>
      </c>
      <c r="G351" s="38">
        <v>0</v>
      </c>
      <c r="H351" s="38">
        <v>0</v>
      </c>
      <c r="I351" s="38">
        <v>0</v>
      </c>
    </row>
    <row r="352" spans="1:9" ht="63.75" x14ac:dyDescent="0.2">
      <c r="A352" s="36"/>
      <c r="B352" s="24"/>
      <c r="C352" s="4" t="s">
        <v>7</v>
      </c>
      <c r="D352" s="15" t="s">
        <v>8</v>
      </c>
      <c r="E352" s="38" t="s">
        <v>17</v>
      </c>
      <c r="F352" s="38" t="s">
        <v>17</v>
      </c>
      <c r="G352" s="38" t="s">
        <v>17</v>
      </c>
      <c r="H352" s="38" t="s">
        <v>17</v>
      </c>
      <c r="I352" s="38" t="s">
        <v>17</v>
      </c>
    </row>
    <row r="353" spans="1:9" ht="38.25" customHeight="1" x14ac:dyDescent="0.2">
      <c r="A353" s="36" t="s">
        <v>995</v>
      </c>
      <c r="B353" s="18" t="s">
        <v>20</v>
      </c>
      <c r="C353" s="2" t="s">
        <v>15</v>
      </c>
      <c r="D353" s="15" t="s">
        <v>16</v>
      </c>
      <c r="E353" s="9">
        <v>88.8</v>
      </c>
      <c r="F353" s="9">
        <v>137</v>
      </c>
      <c r="G353" s="38">
        <v>135</v>
      </c>
      <c r="H353" s="38">
        <v>135</v>
      </c>
      <c r="I353" s="38">
        <v>135</v>
      </c>
    </row>
    <row r="354" spans="1:9" ht="63.75" x14ac:dyDescent="0.2">
      <c r="A354" s="36"/>
      <c r="B354" s="24"/>
      <c r="C354" s="4" t="s">
        <v>7</v>
      </c>
      <c r="D354" s="15" t="s">
        <v>8</v>
      </c>
      <c r="E354" s="38" t="s">
        <v>17</v>
      </c>
      <c r="F354" s="38" t="s">
        <v>17</v>
      </c>
      <c r="G354" s="38" t="s">
        <v>17</v>
      </c>
      <c r="H354" s="38" t="s">
        <v>17</v>
      </c>
      <c r="I354" s="38" t="s">
        <v>17</v>
      </c>
    </row>
    <row r="355" spans="1:9" ht="38.25" customHeight="1" x14ac:dyDescent="0.2">
      <c r="A355" s="36" t="s">
        <v>996</v>
      </c>
      <c r="B355" s="18" t="s">
        <v>21</v>
      </c>
      <c r="C355" s="2" t="s">
        <v>15</v>
      </c>
      <c r="D355" s="15" t="s">
        <v>16</v>
      </c>
      <c r="E355" s="9">
        <v>2</v>
      </c>
      <c r="F355" s="9">
        <v>0</v>
      </c>
      <c r="G355" s="38">
        <v>0</v>
      </c>
      <c r="H355" s="38">
        <v>0</v>
      </c>
      <c r="I355" s="38">
        <v>0</v>
      </c>
    </row>
    <row r="356" spans="1:9" ht="63.75" x14ac:dyDescent="0.2">
      <c r="A356" s="36"/>
      <c r="B356" s="24"/>
      <c r="C356" s="4" t="s">
        <v>7</v>
      </c>
      <c r="D356" s="15" t="s">
        <v>8</v>
      </c>
      <c r="E356" s="38" t="s">
        <v>17</v>
      </c>
      <c r="F356" s="38" t="s">
        <v>17</v>
      </c>
      <c r="G356" s="38" t="s">
        <v>17</v>
      </c>
      <c r="H356" s="38" t="s">
        <v>17</v>
      </c>
      <c r="I356" s="38" t="s">
        <v>17</v>
      </c>
    </row>
    <row r="357" spans="1:9" ht="28.5" customHeight="1" x14ac:dyDescent="0.2">
      <c r="A357" s="36" t="s">
        <v>997</v>
      </c>
      <c r="B357" s="18" t="s">
        <v>22</v>
      </c>
      <c r="C357" s="2" t="s">
        <v>15</v>
      </c>
      <c r="D357" s="15" t="s">
        <v>16</v>
      </c>
      <c r="E357" s="9">
        <v>83.9</v>
      </c>
      <c r="F357" s="9">
        <v>138</v>
      </c>
      <c r="G357" s="38">
        <v>136</v>
      </c>
      <c r="H357" s="38">
        <v>136</v>
      </c>
      <c r="I357" s="38">
        <v>136</v>
      </c>
    </row>
    <row r="358" spans="1:9" ht="63.75" x14ac:dyDescent="0.2">
      <c r="A358" s="36"/>
      <c r="B358" s="24"/>
      <c r="C358" s="4" t="s">
        <v>7</v>
      </c>
      <c r="D358" s="15" t="s">
        <v>8</v>
      </c>
      <c r="E358" s="38" t="s">
        <v>17</v>
      </c>
      <c r="F358" s="38" t="s">
        <v>17</v>
      </c>
      <c r="G358" s="38" t="s">
        <v>17</v>
      </c>
      <c r="H358" s="38" t="s">
        <v>17</v>
      </c>
      <c r="I358" s="38" t="s">
        <v>17</v>
      </c>
    </row>
    <row r="359" spans="1:9" ht="26.25" customHeight="1" x14ac:dyDescent="0.2">
      <c r="A359" s="36" t="s">
        <v>998</v>
      </c>
      <c r="B359" s="18" t="s">
        <v>23</v>
      </c>
      <c r="C359" s="2" t="s">
        <v>15</v>
      </c>
      <c r="D359" s="15" t="s">
        <v>16</v>
      </c>
      <c r="E359" s="9">
        <v>2</v>
      </c>
      <c r="F359" s="9">
        <v>0</v>
      </c>
      <c r="G359" s="38">
        <v>0</v>
      </c>
      <c r="H359" s="38">
        <v>0</v>
      </c>
      <c r="I359" s="38">
        <v>0</v>
      </c>
    </row>
    <row r="360" spans="1:9" ht="63.75" x14ac:dyDescent="0.2">
      <c r="A360" s="36"/>
      <c r="B360" s="24"/>
      <c r="C360" s="4" t="s">
        <v>7</v>
      </c>
      <c r="D360" s="15" t="s">
        <v>8</v>
      </c>
      <c r="E360" s="38" t="s">
        <v>17</v>
      </c>
      <c r="F360" s="38" t="s">
        <v>17</v>
      </c>
      <c r="G360" s="38" t="s">
        <v>17</v>
      </c>
      <c r="H360" s="38" t="s">
        <v>17</v>
      </c>
      <c r="I360" s="38" t="s">
        <v>17</v>
      </c>
    </row>
    <row r="361" spans="1:9" ht="27.75" customHeight="1" x14ac:dyDescent="0.2">
      <c r="A361" s="36" t="s">
        <v>999</v>
      </c>
      <c r="B361" s="18" t="s">
        <v>24</v>
      </c>
      <c r="C361" s="2" t="s">
        <v>15</v>
      </c>
      <c r="D361" s="15" t="s">
        <v>16</v>
      </c>
      <c r="E361" s="9">
        <v>87.2</v>
      </c>
      <c r="F361" s="9">
        <v>140</v>
      </c>
      <c r="G361" s="38">
        <v>138</v>
      </c>
      <c r="H361" s="38">
        <v>138</v>
      </c>
      <c r="I361" s="38">
        <v>138</v>
      </c>
    </row>
    <row r="362" spans="1:9" ht="63.75" x14ac:dyDescent="0.2">
      <c r="A362" s="36"/>
      <c r="B362" s="24"/>
      <c r="C362" s="4" t="s">
        <v>7</v>
      </c>
      <c r="D362" s="15" t="s">
        <v>8</v>
      </c>
      <c r="E362" s="38" t="s">
        <v>17</v>
      </c>
      <c r="F362" s="38" t="s">
        <v>17</v>
      </c>
      <c r="G362" s="38" t="s">
        <v>17</v>
      </c>
      <c r="H362" s="38" t="s">
        <v>17</v>
      </c>
      <c r="I362" s="38" t="s">
        <v>17</v>
      </c>
    </row>
    <row r="363" spans="1:9" ht="28.5" customHeight="1" x14ac:dyDescent="0.2">
      <c r="A363" s="36" t="s">
        <v>1000</v>
      </c>
      <c r="B363" s="18" t="s">
        <v>25</v>
      </c>
      <c r="C363" s="2" t="s">
        <v>15</v>
      </c>
      <c r="D363" s="15" t="s">
        <v>16</v>
      </c>
      <c r="E363" s="9">
        <v>2</v>
      </c>
      <c r="F363" s="9">
        <v>0</v>
      </c>
      <c r="G363" s="38">
        <v>0</v>
      </c>
      <c r="H363" s="38">
        <v>0</v>
      </c>
      <c r="I363" s="38">
        <v>0</v>
      </c>
    </row>
    <row r="364" spans="1:9" ht="63.75" x14ac:dyDescent="0.2">
      <c r="A364" s="36"/>
      <c r="B364" s="24"/>
      <c r="C364" s="4" t="s">
        <v>7</v>
      </c>
      <c r="D364" s="15" t="s">
        <v>8</v>
      </c>
      <c r="E364" s="38" t="s">
        <v>17</v>
      </c>
      <c r="F364" s="38" t="s">
        <v>17</v>
      </c>
      <c r="G364" s="38" t="s">
        <v>17</v>
      </c>
      <c r="H364" s="38" t="s">
        <v>17</v>
      </c>
      <c r="I364" s="38" t="s">
        <v>17</v>
      </c>
    </row>
    <row r="365" spans="1:9" ht="29.25" customHeight="1" x14ac:dyDescent="0.2">
      <c r="A365" s="36" t="s">
        <v>1001</v>
      </c>
      <c r="B365" s="18" t="s">
        <v>26</v>
      </c>
      <c r="C365" s="2" t="s">
        <v>15</v>
      </c>
      <c r="D365" s="15" t="s">
        <v>16</v>
      </c>
      <c r="E365" s="9">
        <v>88.8</v>
      </c>
      <c r="F365" s="9">
        <v>140</v>
      </c>
      <c r="G365" s="38">
        <v>138</v>
      </c>
      <c r="H365" s="38">
        <v>138</v>
      </c>
      <c r="I365" s="38">
        <v>138</v>
      </c>
    </row>
    <row r="366" spans="1:9" ht="63.75" x14ac:dyDescent="0.2">
      <c r="A366" s="36"/>
      <c r="B366" s="24"/>
      <c r="C366" s="4" t="s">
        <v>7</v>
      </c>
      <c r="D366" s="15" t="s">
        <v>8</v>
      </c>
      <c r="E366" s="38" t="s">
        <v>17</v>
      </c>
      <c r="F366" s="38" t="s">
        <v>17</v>
      </c>
      <c r="G366" s="38" t="s">
        <v>17</v>
      </c>
      <c r="H366" s="38" t="s">
        <v>17</v>
      </c>
      <c r="I366" s="38" t="s">
        <v>17</v>
      </c>
    </row>
    <row r="367" spans="1:9" ht="30" customHeight="1" x14ac:dyDescent="0.2">
      <c r="A367" s="36" t="s">
        <v>1002</v>
      </c>
      <c r="B367" s="18" t="s">
        <v>27</v>
      </c>
      <c r="C367" s="2" t="s">
        <v>15</v>
      </c>
      <c r="D367" s="15" t="s">
        <v>16</v>
      </c>
      <c r="E367" s="9">
        <v>2</v>
      </c>
      <c r="F367" s="9">
        <v>0</v>
      </c>
      <c r="G367" s="38">
        <v>0</v>
      </c>
      <c r="H367" s="38">
        <v>0</v>
      </c>
      <c r="I367" s="38">
        <v>0</v>
      </c>
    </row>
    <row r="368" spans="1:9" ht="63.75" x14ac:dyDescent="0.2">
      <c r="A368" s="36"/>
      <c r="B368" s="24"/>
      <c r="C368" s="4" t="s">
        <v>7</v>
      </c>
      <c r="D368" s="15" t="s">
        <v>8</v>
      </c>
      <c r="E368" s="38" t="s">
        <v>17</v>
      </c>
      <c r="F368" s="38" t="s">
        <v>17</v>
      </c>
      <c r="G368" s="38" t="s">
        <v>17</v>
      </c>
      <c r="H368" s="38" t="s">
        <v>17</v>
      </c>
      <c r="I368" s="38" t="s">
        <v>17</v>
      </c>
    </row>
    <row r="369" spans="1:9" ht="31.5" customHeight="1" x14ac:dyDescent="0.2">
      <c r="A369" s="36" t="s">
        <v>1003</v>
      </c>
      <c r="B369" s="18" t="s">
        <v>28</v>
      </c>
      <c r="C369" s="2" t="s">
        <v>15</v>
      </c>
      <c r="D369" s="15" t="s">
        <v>16</v>
      </c>
      <c r="E369" s="9">
        <v>76.5</v>
      </c>
      <c r="F369" s="9">
        <v>140</v>
      </c>
      <c r="G369" s="38">
        <v>138</v>
      </c>
      <c r="H369" s="38">
        <v>138</v>
      </c>
      <c r="I369" s="38">
        <v>138</v>
      </c>
    </row>
    <row r="370" spans="1:9" ht="63.75" x14ac:dyDescent="0.2">
      <c r="A370" s="36"/>
      <c r="B370" s="24"/>
      <c r="C370" s="4" t="s">
        <v>7</v>
      </c>
      <c r="D370" s="15" t="s">
        <v>8</v>
      </c>
      <c r="E370" s="38" t="s">
        <v>17</v>
      </c>
      <c r="F370" s="38" t="s">
        <v>17</v>
      </c>
      <c r="G370" s="38" t="s">
        <v>17</v>
      </c>
      <c r="H370" s="38" t="s">
        <v>17</v>
      </c>
      <c r="I370" s="38" t="s">
        <v>17</v>
      </c>
    </row>
    <row r="371" spans="1:9" ht="29.25" customHeight="1" x14ac:dyDescent="0.2">
      <c r="A371" s="36" t="s">
        <v>1004</v>
      </c>
      <c r="B371" s="18" t="s">
        <v>29</v>
      </c>
      <c r="C371" s="2" t="s">
        <v>15</v>
      </c>
      <c r="D371" s="15" t="s">
        <v>16</v>
      </c>
      <c r="E371" s="9">
        <v>2</v>
      </c>
      <c r="F371" s="9">
        <v>0</v>
      </c>
      <c r="G371" s="38">
        <v>0</v>
      </c>
      <c r="H371" s="38">
        <v>0</v>
      </c>
      <c r="I371" s="38">
        <v>0</v>
      </c>
    </row>
    <row r="372" spans="1:9" ht="63.75" x14ac:dyDescent="0.2">
      <c r="A372" s="36"/>
      <c r="B372" s="24"/>
      <c r="C372" s="4" t="s">
        <v>7</v>
      </c>
      <c r="D372" s="15" t="s">
        <v>8</v>
      </c>
      <c r="E372" s="38" t="s">
        <v>17</v>
      </c>
      <c r="F372" s="38" t="s">
        <v>17</v>
      </c>
      <c r="G372" s="38" t="s">
        <v>17</v>
      </c>
      <c r="H372" s="38" t="s">
        <v>17</v>
      </c>
      <c r="I372" s="38" t="s">
        <v>17</v>
      </c>
    </row>
    <row r="373" spans="1:9" ht="70.5" customHeight="1" x14ac:dyDescent="0.2">
      <c r="A373" s="36" t="s">
        <v>1005</v>
      </c>
      <c r="B373" s="18" t="s">
        <v>30</v>
      </c>
      <c r="C373" s="2" t="s">
        <v>15</v>
      </c>
      <c r="D373" s="15" t="s">
        <v>16</v>
      </c>
      <c r="E373" s="9">
        <v>22.6</v>
      </c>
      <c r="F373" s="9">
        <v>40</v>
      </c>
      <c r="G373" s="38">
        <v>41</v>
      </c>
      <c r="H373" s="38">
        <v>42</v>
      </c>
      <c r="I373" s="38">
        <v>42</v>
      </c>
    </row>
    <row r="374" spans="1:9" ht="106.5" customHeight="1" x14ac:dyDescent="0.2">
      <c r="A374" s="36"/>
      <c r="B374" s="24"/>
      <c r="C374" s="4" t="s">
        <v>7</v>
      </c>
      <c r="D374" s="15" t="s">
        <v>8</v>
      </c>
      <c r="E374" s="38" t="s">
        <v>17</v>
      </c>
      <c r="F374" s="38" t="s">
        <v>17</v>
      </c>
      <c r="G374" s="38" t="s">
        <v>17</v>
      </c>
      <c r="H374" s="38" t="s">
        <v>17</v>
      </c>
      <c r="I374" s="38" t="s">
        <v>17</v>
      </c>
    </row>
    <row r="375" spans="1:9" ht="38.25" customHeight="1" x14ac:dyDescent="0.2">
      <c r="A375" s="36" t="s">
        <v>1006</v>
      </c>
      <c r="B375" s="18" t="s">
        <v>31</v>
      </c>
      <c r="C375" s="2" t="s">
        <v>15</v>
      </c>
      <c r="D375" s="15" t="s">
        <v>16</v>
      </c>
      <c r="E375" s="9">
        <v>8.6</v>
      </c>
      <c r="F375" s="9">
        <v>9</v>
      </c>
      <c r="G375" s="38">
        <v>9</v>
      </c>
      <c r="H375" s="38">
        <v>9</v>
      </c>
      <c r="I375" s="38">
        <v>9</v>
      </c>
    </row>
    <row r="376" spans="1:9" ht="63.75" x14ac:dyDescent="0.2">
      <c r="A376" s="36"/>
      <c r="B376" s="24"/>
      <c r="C376" s="4" t="s">
        <v>7</v>
      </c>
      <c r="D376" s="15" t="s">
        <v>8</v>
      </c>
      <c r="E376" s="38" t="s">
        <v>17</v>
      </c>
      <c r="F376" s="38" t="s">
        <v>17</v>
      </c>
      <c r="G376" s="38" t="s">
        <v>17</v>
      </c>
      <c r="H376" s="38" t="s">
        <v>17</v>
      </c>
      <c r="I376" s="38" t="s">
        <v>17</v>
      </c>
    </row>
    <row r="377" spans="1:9" ht="38.25" customHeight="1" x14ac:dyDescent="0.2">
      <c r="A377" s="36" t="s">
        <v>1007</v>
      </c>
      <c r="B377" s="18" t="s">
        <v>32</v>
      </c>
      <c r="C377" s="2" t="s">
        <v>15</v>
      </c>
      <c r="D377" s="15" t="s">
        <v>16</v>
      </c>
      <c r="E377" s="9">
        <v>9.4</v>
      </c>
      <c r="F377" s="9">
        <v>9</v>
      </c>
      <c r="G377" s="38">
        <v>9</v>
      </c>
      <c r="H377" s="38">
        <v>9</v>
      </c>
      <c r="I377" s="38">
        <v>9</v>
      </c>
    </row>
    <row r="378" spans="1:9" ht="63.75" x14ac:dyDescent="0.2">
      <c r="A378" s="36"/>
      <c r="B378" s="24"/>
      <c r="C378" s="4" t="s">
        <v>7</v>
      </c>
      <c r="D378" s="15" t="s">
        <v>8</v>
      </c>
      <c r="E378" s="38" t="s">
        <v>17</v>
      </c>
      <c r="F378" s="38" t="s">
        <v>17</v>
      </c>
      <c r="G378" s="38" t="s">
        <v>17</v>
      </c>
      <c r="H378" s="38" t="s">
        <v>17</v>
      </c>
      <c r="I378" s="38" t="s">
        <v>17</v>
      </c>
    </row>
    <row r="379" spans="1:9" ht="38.25" customHeight="1" x14ac:dyDescent="0.2">
      <c r="A379" s="36" t="s">
        <v>1008</v>
      </c>
      <c r="B379" s="18" t="s">
        <v>33</v>
      </c>
      <c r="C379" s="2" t="s">
        <v>15</v>
      </c>
      <c r="D379" s="15" t="s">
        <v>16</v>
      </c>
      <c r="E379" s="9">
        <v>8.1</v>
      </c>
      <c r="F379" s="9">
        <v>8</v>
      </c>
      <c r="G379" s="38">
        <v>8</v>
      </c>
      <c r="H379" s="38">
        <v>8</v>
      </c>
      <c r="I379" s="38">
        <v>8</v>
      </c>
    </row>
    <row r="380" spans="1:9" ht="63.75" x14ac:dyDescent="0.2">
      <c r="A380" s="36"/>
      <c r="B380" s="24"/>
      <c r="C380" s="4" t="s">
        <v>7</v>
      </c>
      <c r="D380" s="15" t="s">
        <v>8</v>
      </c>
      <c r="E380" s="38" t="s">
        <v>17</v>
      </c>
      <c r="F380" s="38" t="s">
        <v>17</v>
      </c>
      <c r="G380" s="38" t="s">
        <v>17</v>
      </c>
      <c r="H380" s="38" t="s">
        <v>17</v>
      </c>
      <c r="I380" s="38" t="s">
        <v>17</v>
      </c>
    </row>
    <row r="381" spans="1:9" ht="38.25" customHeight="1" x14ac:dyDescent="0.2">
      <c r="A381" s="36" t="s">
        <v>1009</v>
      </c>
      <c r="B381" s="18" t="s">
        <v>34</v>
      </c>
      <c r="C381" s="2" t="s">
        <v>15</v>
      </c>
      <c r="D381" s="15" t="s">
        <v>16</v>
      </c>
      <c r="E381" s="9">
        <v>0</v>
      </c>
      <c r="F381" s="9">
        <v>0</v>
      </c>
      <c r="G381" s="38">
        <v>0</v>
      </c>
      <c r="H381" s="38">
        <v>0</v>
      </c>
      <c r="I381" s="38">
        <v>0</v>
      </c>
    </row>
    <row r="382" spans="1:9" ht="63.75" x14ac:dyDescent="0.2">
      <c r="A382" s="36"/>
      <c r="B382" s="24"/>
      <c r="C382" s="4" t="s">
        <v>7</v>
      </c>
      <c r="D382" s="15" t="s">
        <v>8</v>
      </c>
      <c r="E382" s="38" t="s">
        <v>17</v>
      </c>
      <c r="F382" s="38" t="s">
        <v>17</v>
      </c>
      <c r="G382" s="38" t="s">
        <v>17</v>
      </c>
      <c r="H382" s="38" t="s">
        <v>17</v>
      </c>
      <c r="I382" s="38" t="s">
        <v>17</v>
      </c>
    </row>
    <row r="383" spans="1:9" ht="38.25" customHeight="1" x14ac:dyDescent="0.2">
      <c r="A383" s="36" t="s">
        <v>1010</v>
      </c>
      <c r="B383" s="18" t="s">
        <v>35</v>
      </c>
      <c r="C383" s="2" t="s">
        <v>15</v>
      </c>
      <c r="D383" s="15" t="s">
        <v>16</v>
      </c>
      <c r="E383" s="9">
        <v>8.8000000000000007</v>
      </c>
      <c r="F383" s="9">
        <v>7</v>
      </c>
      <c r="G383" s="38">
        <v>7</v>
      </c>
      <c r="H383" s="38">
        <v>7</v>
      </c>
      <c r="I383" s="38">
        <v>7</v>
      </c>
    </row>
    <row r="384" spans="1:9" ht="63.75" x14ac:dyDescent="0.2">
      <c r="A384" s="36"/>
      <c r="B384" s="24"/>
      <c r="C384" s="4" t="s">
        <v>7</v>
      </c>
      <c r="D384" s="15" t="s">
        <v>8</v>
      </c>
      <c r="E384" s="38" t="s">
        <v>17</v>
      </c>
      <c r="F384" s="38" t="s">
        <v>17</v>
      </c>
      <c r="G384" s="38" t="s">
        <v>17</v>
      </c>
      <c r="H384" s="38" t="s">
        <v>17</v>
      </c>
      <c r="I384" s="38" t="s">
        <v>17</v>
      </c>
    </row>
    <row r="385" spans="1:9" ht="38.25" customHeight="1" x14ac:dyDescent="0.2">
      <c r="A385" s="36" t="s">
        <v>1011</v>
      </c>
      <c r="B385" s="18" t="s">
        <v>36</v>
      </c>
      <c r="C385" s="2" t="s">
        <v>15</v>
      </c>
      <c r="D385" s="15" t="s">
        <v>16</v>
      </c>
      <c r="E385" s="9">
        <v>9.1999999999999993</v>
      </c>
      <c r="F385" s="9">
        <v>9</v>
      </c>
      <c r="G385" s="38">
        <v>9</v>
      </c>
      <c r="H385" s="38">
        <v>9</v>
      </c>
      <c r="I385" s="38">
        <v>9</v>
      </c>
    </row>
    <row r="386" spans="1:9" ht="63.75" x14ac:dyDescent="0.2">
      <c r="A386" s="36"/>
      <c r="B386" s="24"/>
      <c r="C386" s="4" t="s">
        <v>7</v>
      </c>
      <c r="D386" s="15" t="s">
        <v>8</v>
      </c>
      <c r="E386" s="38" t="s">
        <v>17</v>
      </c>
      <c r="F386" s="38" t="s">
        <v>17</v>
      </c>
      <c r="G386" s="38" t="s">
        <v>17</v>
      </c>
      <c r="H386" s="38" t="s">
        <v>17</v>
      </c>
      <c r="I386" s="38" t="s">
        <v>17</v>
      </c>
    </row>
    <row r="387" spans="1:9" ht="30" customHeight="1" x14ac:dyDescent="0.2">
      <c r="A387" s="36" t="s">
        <v>1012</v>
      </c>
      <c r="B387" s="18" t="s">
        <v>37</v>
      </c>
      <c r="C387" s="2" t="s">
        <v>15</v>
      </c>
      <c r="D387" s="15" t="s">
        <v>16</v>
      </c>
      <c r="E387" s="9">
        <v>161.69999999999999</v>
      </c>
      <c r="F387" s="9">
        <v>159</v>
      </c>
      <c r="G387" s="38">
        <v>158</v>
      </c>
      <c r="H387" s="38">
        <v>158</v>
      </c>
      <c r="I387" s="38">
        <v>158</v>
      </c>
    </row>
    <row r="388" spans="1:9" ht="67.5" customHeight="1" x14ac:dyDescent="0.2">
      <c r="A388" s="36"/>
      <c r="B388" s="24"/>
      <c r="C388" s="4" t="s">
        <v>7</v>
      </c>
      <c r="D388" s="15" t="s">
        <v>8</v>
      </c>
      <c r="E388" s="38" t="s">
        <v>17</v>
      </c>
      <c r="F388" s="38" t="s">
        <v>17</v>
      </c>
      <c r="G388" s="38" t="s">
        <v>17</v>
      </c>
      <c r="H388" s="38" t="s">
        <v>17</v>
      </c>
      <c r="I388" s="38" t="s">
        <v>17</v>
      </c>
    </row>
    <row r="389" spans="1:9" ht="28.5" customHeight="1" x14ac:dyDescent="0.2">
      <c r="A389" s="36" t="s">
        <v>1013</v>
      </c>
      <c r="B389" s="18" t="s">
        <v>38</v>
      </c>
      <c r="C389" s="2" t="s">
        <v>15</v>
      </c>
      <c r="D389" s="15" t="s">
        <v>16</v>
      </c>
      <c r="E389" s="9">
        <v>169</v>
      </c>
      <c r="F389" s="9">
        <v>173</v>
      </c>
      <c r="G389" s="38">
        <v>172</v>
      </c>
      <c r="H389" s="38">
        <v>172</v>
      </c>
      <c r="I389" s="38">
        <v>172</v>
      </c>
    </row>
    <row r="390" spans="1:9" ht="63.75" x14ac:dyDescent="0.2">
      <c r="A390" s="36"/>
      <c r="B390" s="24"/>
      <c r="C390" s="4" t="s">
        <v>7</v>
      </c>
      <c r="D390" s="15" t="s">
        <v>8</v>
      </c>
      <c r="E390" s="38" t="s">
        <v>17</v>
      </c>
      <c r="F390" s="38" t="s">
        <v>17</v>
      </c>
      <c r="G390" s="38" t="s">
        <v>17</v>
      </c>
      <c r="H390" s="38" t="s">
        <v>17</v>
      </c>
      <c r="I390" s="38" t="s">
        <v>17</v>
      </c>
    </row>
    <row r="391" spans="1:9" ht="29.25" customHeight="1" x14ac:dyDescent="0.2">
      <c r="A391" s="36" t="s">
        <v>1014</v>
      </c>
      <c r="B391" s="18" t="s">
        <v>39</v>
      </c>
      <c r="C391" s="2" t="s">
        <v>15</v>
      </c>
      <c r="D391" s="15" t="s">
        <v>16</v>
      </c>
      <c r="E391" s="9">
        <v>169.7</v>
      </c>
      <c r="F391" s="9">
        <v>160</v>
      </c>
      <c r="G391" s="38">
        <v>160</v>
      </c>
      <c r="H391" s="38">
        <v>160</v>
      </c>
      <c r="I391" s="38">
        <v>160</v>
      </c>
    </row>
    <row r="392" spans="1:9" ht="63.75" x14ac:dyDescent="0.2">
      <c r="A392" s="36"/>
      <c r="B392" s="24"/>
      <c r="C392" s="4" t="s">
        <v>7</v>
      </c>
      <c r="D392" s="15" t="s">
        <v>8</v>
      </c>
      <c r="E392" s="38" t="s">
        <v>17</v>
      </c>
      <c r="F392" s="38" t="s">
        <v>17</v>
      </c>
      <c r="G392" s="38" t="s">
        <v>17</v>
      </c>
      <c r="H392" s="38" t="s">
        <v>17</v>
      </c>
      <c r="I392" s="38" t="s">
        <v>17</v>
      </c>
    </row>
    <row r="393" spans="1:9" ht="28.5" customHeight="1" x14ac:dyDescent="0.2">
      <c r="A393" s="36" t="s">
        <v>1015</v>
      </c>
      <c r="B393" s="18" t="s">
        <v>40</v>
      </c>
      <c r="C393" s="2" t="s">
        <v>15</v>
      </c>
      <c r="D393" s="15" t="s">
        <v>16</v>
      </c>
      <c r="E393" s="9">
        <v>167</v>
      </c>
      <c r="F393" s="9">
        <v>161</v>
      </c>
      <c r="G393" s="38">
        <v>160</v>
      </c>
      <c r="H393" s="38">
        <v>160</v>
      </c>
      <c r="I393" s="38">
        <v>160</v>
      </c>
    </row>
    <row r="394" spans="1:9" ht="63.75" x14ac:dyDescent="0.2">
      <c r="A394" s="36"/>
      <c r="B394" s="24"/>
      <c r="C394" s="4" t="s">
        <v>7</v>
      </c>
      <c r="D394" s="15" t="s">
        <v>8</v>
      </c>
      <c r="E394" s="38" t="s">
        <v>17</v>
      </c>
      <c r="F394" s="38" t="s">
        <v>17</v>
      </c>
      <c r="G394" s="38" t="s">
        <v>17</v>
      </c>
      <c r="H394" s="38" t="s">
        <v>17</v>
      </c>
      <c r="I394" s="38" t="s">
        <v>17</v>
      </c>
    </row>
    <row r="395" spans="1:9" ht="27.75" customHeight="1" x14ac:dyDescent="0.2">
      <c r="A395" s="36" t="s">
        <v>1016</v>
      </c>
      <c r="B395" s="18" t="s">
        <v>41</v>
      </c>
      <c r="C395" s="2" t="s">
        <v>15</v>
      </c>
      <c r="D395" s="15" t="s">
        <v>16</v>
      </c>
      <c r="E395" s="9">
        <v>161.6</v>
      </c>
      <c r="F395" s="9">
        <v>161</v>
      </c>
      <c r="G395" s="38">
        <v>160</v>
      </c>
      <c r="H395" s="38">
        <v>160</v>
      </c>
      <c r="I395" s="38">
        <v>160</v>
      </c>
    </row>
    <row r="396" spans="1:9" ht="63.75" x14ac:dyDescent="0.2">
      <c r="A396" s="36"/>
      <c r="B396" s="24"/>
      <c r="C396" s="4" t="s">
        <v>7</v>
      </c>
      <c r="D396" s="15" t="s">
        <v>8</v>
      </c>
      <c r="E396" s="38" t="s">
        <v>17</v>
      </c>
      <c r="F396" s="38" t="s">
        <v>17</v>
      </c>
      <c r="G396" s="38" t="s">
        <v>17</v>
      </c>
      <c r="H396" s="38" t="s">
        <v>17</v>
      </c>
      <c r="I396" s="38" t="s">
        <v>17</v>
      </c>
    </row>
    <row r="397" spans="1:9" ht="30.75" customHeight="1" x14ac:dyDescent="0.2">
      <c r="A397" s="36" t="s">
        <v>1017</v>
      </c>
      <c r="B397" s="18" t="s">
        <v>42</v>
      </c>
      <c r="C397" s="2" t="s">
        <v>15</v>
      </c>
      <c r="D397" s="15" t="s">
        <v>16</v>
      </c>
      <c r="E397" s="9">
        <v>168</v>
      </c>
      <c r="F397" s="9">
        <v>161</v>
      </c>
      <c r="G397" s="38">
        <v>160</v>
      </c>
      <c r="H397" s="38">
        <v>160</v>
      </c>
      <c r="I397" s="38">
        <v>160</v>
      </c>
    </row>
    <row r="398" spans="1:9" ht="63.75" x14ac:dyDescent="0.2">
      <c r="A398" s="36"/>
      <c r="B398" s="24"/>
      <c r="C398" s="4" t="s">
        <v>7</v>
      </c>
      <c r="D398" s="15" t="s">
        <v>8</v>
      </c>
      <c r="E398" s="38" t="s">
        <v>17</v>
      </c>
      <c r="F398" s="38" t="s">
        <v>17</v>
      </c>
      <c r="G398" s="38" t="s">
        <v>17</v>
      </c>
      <c r="H398" s="38" t="s">
        <v>17</v>
      </c>
      <c r="I398" s="38" t="s">
        <v>17</v>
      </c>
    </row>
    <row r="399" spans="1:9" ht="48" customHeight="1" x14ac:dyDescent="0.2">
      <c r="A399" s="36" t="s">
        <v>1018</v>
      </c>
      <c r="B399" s="18" t="s">
        <v>43</v>
      </c>
      <c r="C399" s="2" t="s">
        <v>15</v>
      </c>
      <c r="D399" s="15" t="s">
        <v>16</v>
      </c>
      <c r="E399" s="9">
        <v>70.2</v>
      </c>
      <c r="F399" s="9">
        <v>110</v>
      </c>
      <c r="G399" s="38">
        <v>113</v>
      </c>
      <c r="H399" s="38">
        <v>113</v>
      </c>
      <c r="I399" s="38">
        <v>114</v>
      </c>
    </row>
    <row r="400" spans="1:9" ht="103.5" customHeight="1" x14ac:dyDescent="0.2">
      <c r="A400" s="36"/>
      <c r="B400" s="24"/>
      <c r="C400" s="4" t="s">
        <v>7</v>
      </c>
      <c r="D400" s="15" t="s">
        <v>8</v>
      </c>
      <c r="E400" s="38" t="s">
        <v>17</v>
      </c>
      <c r="F400" s="38" t="s">
        <v>17</v>
      </c>
      <c r="G400" s="38" t="s">
        <v>17</v>
      </c>
      <c r="H400" s="38" t="s">
        <v>17</v>
      </c>
      <c r="I400" s="38" t="s">
        <v>17</v>
      </c>
    </row>
    <row r="401" spans="1:9" ht="32.25" customHeight="1" x14ac:dyDescent="0.2">
      <c r="A401" s="36" t="s">
        <v>1019</v>
      </c>
      <c r="B401" s="18" t="s">
        <v>44</v>
      </c>
      <c r="C401" s="2" t="s">
        <v>15</v>
      </c>
      <c r="D401" s="15" t="s">
        <v>16</v>
      </c>
      <c r="E401" s="9">
        <v>3432.1</v>
      </c>
      <c r="F401" s="9">
        <v>3434</v>
      </c>
      <c r="G401" s="38">
        <v>3419</v>
      </c>
      <c r="H401" s="38">
        <v>3419</v>
      </c>
      <c r="I401" s="38">
        <v>3419</v>
      </c>
    </row>
    <row r="402" spans="1:9" ht="63.75" x14ac:dyDescent="0.2">
      <c r="A402" s="36"/>
      <c r="B402" s="24"/>
      <c r="C402" s="4" t="s">
        <v>7</v>
      </c>
      <c r="D402" s="15" t="s">
        <v>8</v>
      </c>
      <c r="E402" s="38" t="s">
        <v>17</v>
      </c>
      <c r="F402" s="38" t="s">
        <v>17</v>
      </c>
      <c r="G402" s="38" t="s">
        <v>17</v>
      </c>
      <c r="H402" s="38" t="s">
        <v>17</v>
      </c>
      <c r="I402" s="38" t="s">
        <v>17</v>
      </c>
    </row>
    <row r="403" spans="1:9" ht="38.25" customHeight="1" x14ac:dyDescent="0.2">
      <c r="A403" s="36" t="s">
        <v>1020</v>
      </c>
      <c r="B403" s="18" t="s">
        <v>45</v>
      </c>
      <c r="C403" s="2" t="s">
        <v>15</v>
      </c>
      <c r="D403" s="15" t="s">
        <v>16</v>
      </c>
      <c r="E403" s="9">
        <v>141.9</v>
      </c>
      <c r="F403" s="9">
        <v>125</v>
      </c>
      <c r="G403" s="38">
        <v>107</v>
      </c>
      <c r="H403" s="38">
        <v>107</v>
      </c>
      <c r="I403" s="38">
        <v>107</v>
      </c>
    </row>
    <row r="404" spans="1:9" ht="63.75" x14ac:dyDescent="0.2">
      <c r="A404" s="36"/>
      <c r="B404" s="24"/>
      <c r="C404" s="4" t="s">
        <v>7</v>
      </c>
      <c r="D404" s="15" t="s">
        <v>8</v>
      </c>
      <c r="E404" s="38" t="s">
        <v>17</v>
      </c>
      <c r="F404" s="38" t="s">
        <v>17</v>
      </c>
      <c r="G404" s="38" t="s">
        <v>17</v>
      </c>
      <c r="H404" s="38" t="s">
        <v>17</v>
      </c>
      <c r="I404" s="38" t="s">
        <v>17</v>
      </c>
    </row>
    <row r="405" spans="1:9" ht="38.25" customHeight="1" x14ac:dyDescent="0.2">
      <c r="A405" s="36" t="s">
        <v>1021</v>
      </c>
      <c r="B405" s="18" t="s">
        <v>46</v>
      </c>
      <c r="C405" s="2" t="s">
        <v>15</v>
      </c>
      <c r="D405" s="15" t="s">
        <v>16</v>
      </c>
      <c r="E405" s="9">
        <v>2938</v>
      </c>
      <c r="F405" s="9">
        <v>2929</v>
      </c>
      <c r="G405" s="38">
        <v>3007</v>
      </c>
      <c r="H405" s="38">
        <v>3007</v>
      </c>
      <c r="I405" s="38">
        <v>3007</v>
      </c>
    </row>
    <row r="406" spans="1:9" ht="63.75" x14ac:dyDescent="0.2">
      <c r="A406" s="36"/>
      <c r="B406" s="24"/>
      <c r="C406" s="4" t="s">
        <v>7</v>
      </c>
      <c r="D406" s="15" t="s">
        <v>8</v>
      </c>
      <c r="E406" s="38" t="s">
        <v>17</v>
      </c>
      <c r="F406" s="38" t="s">
        <v>17</v>
      </c>
      <c r="G406" s="38" t="s">
        <v>17</v>
      </c>
      <c r="H406" s="38" t="s">
        <v>17</v>
      </c>
      <c r="I406" s="38" t="s">
        <v>17</v>
      </c>
    </row>
    <row r="407" spans="1:9" ht="38.25" customHeight="1" x14ac:dyDescent="0.2">
      <c r="A407" s="36" t="s">
        <v>1022</v>
      </c>
      <c r="B407" s="18" t="s">
        <v>47</v>
      </c>
      <c r="C407" s="2" t="s">
        <v>15</v>
      </c>
      <c r="D407" s="15" t="s">
        <v>16</v>
      </c>
      <c r="E407" s="9">
        <v>142.1</v>
      </c>
      <c r="F407" s="9">
        <v>124</v>
      </c>
      <c r="G407" s="38">
        <v>106</v>
      </c>
      <c r="H407" s="38">
        <v>106</v>
      </c>
      <c r="I407" s="38">
        <v>106</v>
      </c>
    </row>
    <row r="408" spans="1:9" ht="63.75" x14ac:dyDescent="0.2">
      <c r="A408" s="36"/>
      <c r="B408" s="24"/>
      <c r="C408" s="4" t="s">
        <v>7</v>
      </c>
      <c r="D408" s="15" t="s">
        <v>8</v>
      </c>
      <c r="E408" s="38" t="s">
        <v>17</v>
      </c>
      <c r="F408" s="38" t="s">
        <v>17</v>
      </c>
      <c r="G408" s="38" t="s">
        <v>17</v>
      </c>
      <c r="H408" s="38" t="s">
        <v>17</v>
      </c>
      <c r="I408" s="38" t="s">
        <v>17</v>
      </c>
    </row>
    <row r="409" spans="1:9" ht="38.25" customHeight="1" x14ac:dyDescent="0.2">
      <c r="A409" s="36" t="s">
        <v>1023</v>
      </c>
      <c r="B409" s="18" t="s">
        <v>48</v>
      </c>
      <c r="C409" s="2" t="s">
        <v>15</v>
      </c>
      <c r="D409" s="15" t="s">
        <v>16</v>
      </c>
      <c r="E409" s="9">
        <v>2455.1</v>
      </c>
      <c r="F409" s="9">
        <v>2449</v>
      </c>
      <c r="G409" s="38">
        <v>2504</v>
      </c>
      <c r="H409" s="38">
        <v>2504</v>
      </c>
      <c r="I409" s="38">
        <v>2504</v>
      </c>
    </row>
    <row r="410" spans="1:9" ht="63.75" x14ac:dyDescent="0.2">
      <c r="A410" s="36"/>
      <c r="B410" s="24"/>
      <c r="C410" s="4" t="s">
        <v>7</v>
      </c>
      <c r="D410" s="15" t="s">
        <v>8</v>
      </c>
      <c r="E410" s="38" t="s">
        <v>17</v>
      </c>
      <c r="F410" s="38" t="s">
        <v>17</v>
      </c>
      <c r="G410" s="38" t="s">
        <v>17</v>
      </c>
      <c r="H410" s="38" t="s">
        <v>17</v>
      </c>
      <c r="I410" s="38" t="s">
        <v>17</v>
      </c>
    </row>
    <row r="411" spans="1:9" ht="38.25" customHeight="1" x14ac:dyDescent="0.2">
      <c r="A411" s="36" t="s">
        <v>1024</v>
      </c>
      <c r="B411" s="18" t="s">
        <v>49</v>
      </c>
      <c r="C411" s="2" t="s">
        <v>15</v>
      </c>
      <c r="D411" s="15" t="s">
        <v>16</v>
      </c>
      <c r="E411" s="9">
        <v>126.2</v>
      </c>
      <c r="F411" s="9">
        <v>121</v>
      </c>
      <c r="G411" s="38">
        <v>100</v>
      </c>
      <c r="H411" s="38">
        <v>100</v>
      </c>
      <c r="I411" s="38">
        <v>100</v>
      </c>
    </row>
    <row r="412" spans="1:9" ht="63.75" x14ac:dyDescent="0.2">
      <c r="A412" s="36"/>
      <c r="B412" s="24"/>
      <c r="C412" s="4" t="s">
        <v>7</v>
      </c>
      <c r="D412" s="15" t="s">
        <v>8</v>
      </c>
      <c r="E412" s="38" t="s">
        <v>17</v>
      </c>
      <c r="F412" s="38" t="s">
        <v>17</v>
      </c>
      <c r="G412" s="38" t="s">
        <v>17</v>
      </c>
      <c r="H412" s="38" t="s">
        <v>17</v>
      </c>
      <c r="I412" s="38" t="s">
        <v>17</v>
      </c>
    </row>
    <row r="413" spans="1:9" ht="38.25" customHeight="1" x14ac:dyDescent="0.2">
      <c r="A413" s="36" t="s">
        <v>1025</v>
      </c>
      <c r="B413" s="18" t="s">
        <v>50</v>
      </c>
      <c r="C413" s="2" t="s">
        <v>15</v>
      </c>
      <c r="D413" s="15" t="s">
        <v>16</v>
      </c>
      <c r="E413" s="9">
        <v>694.5</v>
      </c>
      <c r="F413" s="9">
        <v>655</v>
      </c>
      <c r="G413" s="38">
        <v>622</v>
      </c>
      <c r="H413" s="38">
        <v>622</v>
      </c>
      <c r="I413" s="38">
        <v>622</v>
      </c>
    </row>
    <row r="414" spans="1:9" ht="63.75" x14ac:dyDescent="0.2">
      <c r="A414" s="36"/>
      <c r="B414" s="24"/>
      <c r="C414" s="4" t="s">
        <v>7</v>
      </c>
      <c r="D414" s="15" t="s">
        <v>8</v>
      </c>
      <c r="E414" s="38" t="s">
        <v>17</v>
      </c>
      <c r="F414" s="38" t="s">
        <v>17</v>
      </c>
      <c r="G414" s="38" t="s">
        <v>17</v>
      </c>
      <c r="H414" s="38" t="s">
        <v>17</v>
      </c>
      <c r="I414" s="38" t="s">
        <v>17</v>
      </c>
    </row>
    <row r="415" spans="1:9" ht="38.25" customHeight="1" x14ac:dyDescent="0.2">
      <c r="A415" s="36" t="s">
        <v>1026</v>
      </c>
      <c r="B415" s="18" t="s">
        <v>51</v>
      </c>
      <c r="C415" s="2" t="s">
        <v>15</v>
      </c>
      <c r="D415" s="15" t="s">
        <v>16</v>
      </c>
      <c r="E415" s="9">
        <v>35</v>
      </c>
      <c r="F415" s="9">
        <v>32</v>
      </c>
      <c r="G415" s="38">
        <v>28</v>
      </c>
      <c r="H415" s="38">
        <v>28</v>
      </c>
      <c r="I415" s="38">
        <v>28</v>
      </c>
    </row>
    <row r="416" spans="1:9" ht="63.75" x14ac:dyDescent="0.2">
      <c r="A416" s="36"/>
      <c r="B416" s="24"/>
      <c r="C416" s="4" t="s">
        <v>7</v>
      </c>
      <c r="D416" s="15" t="s">
        <v>8</v>
      </c>
      <c r="E416" s="38" t="s">
        <v>17</v>
      </c>
      <c r="F416" s="38" t="s">
        <v>17</v>
      </c>
      <c r="G416" s="38" t="s">
        <v>17</v>
      </c>
      <c r="H416" s="38" t="s">
        <v>17</v>
      </c>
      <c r="I416" s="38" t="s">
        <v>17</v>
      </c>
    </row>
    <row r="417" spans="1:9" ht="38.25" customHeight="1" x14ac:dyDescent="0.2">
      <c r="A417" s="36" t="s">
        <v>1027</v>
      </c>
      <c r="B417" s="18" t="s">
        <v>52</v>
      </c>
      <c r="C417" s="2" t="s">
        <v>15</v>
      </c>
      <c r="D417" s="15" t="s">
        <v>16</v>
      </c>
      <c r="E417" s="9">
        <v>2856.3</v>
      </c>
      <c r="F417" s="9">
        <v>2762</v>
      </c>
      <c r="G417" s="38">
        <v>2638</v>
      </c>
      <c r="H417" s="38">
        <v>2638</v>
      </c>
      <c r="I417" s="38">
        <v>2638</v>
      </c>
    </row>
    <row r="418" spans="1:9" ht="63.75" x14ac:dyDescent="0.2">
      <c r="A418" s="36"/>
      <c r="B418" s="24"/>
      <c r="C418" s="4" t="s">
        <v>7</v>
      </c>
      <c r="D418" s="15" t="s">
        <v>8</v>
      </c>
      <c r="E418" s="38" t="s">
        <v>17</v>
      </c>
      <c r="F418" s="38" t="s">
        <v>17</v>
      </c>
      <c r="G418" s="38" t="s">
        <v>17</v>
      </c>
      <c r="H418" s="38" t="s">
        <v>17</v>
      </c>
      <c r="I418" s="38" t="s">
        <v>17</v>
      </c>
    </row>
    <row r="419" spans="1:9" ht="38.25" customHeight="1" x14ac:dyDescent="0.2">
      <c r="A419" s="36" t="s">
        <v>1028</v>
      </c>
      <c r="B419" s="18" t="s">
        <v>53</v>
      </c>
      <c r="C419" s="2" t="s">
        <v>15</v>
      </c>
      <c r="D419" s="15" t="s">
        <v>16</v>
      </c>
      <c r="E419" s="9">
        <v>122.3</v>
      </c>
      <c r="F419" s="9">
        <v>117</v>
      </c>
      <c r="G419" s="38">
        <v>113</v>
      </c>
      <c r="H419" s="38">
        <v>113</v>
      </c>
      <c r="I419" s="38">
        <v>113</v>
      </c>
    </row>
    <row r="420" spans="1:9" ht="63.75" x14ac:dyDescent="0.2">
      <c r="A420" s="36"/>
      <c r="B420" s="24"/>
      <c r="C420" s="4" t="s">
        <v>7</v>
      </c>
      <c r="D420" s="15" t="s">
        <v>8</v>
      </c>
      <c r="E420" s="38" t="s">
        <v>17</v>
      </c>
      <c r="F420" s="38" t="s">
        <v>17</v>
      </c>
      <c r="G420" s="38" t="s">
        <v>17</v>
      </c>
      <c r="H420" s="38" t="s">
        <v>17</v>
      </c>
      <c r="I420" s="38" t="s">
        <v>17</v>
      </c>
    </row>
    <row r="421" spans="1:9" ht="38.25" customHeight="1" x14ac:dyDescent="0.2">
      <c r="A421" s="36" t="s">
        <v>1029</v>
      </c>
      <c r="B421" s="18" t="s">
        <v>54</v>
      </c>
      <c r="C421" s="2" t="s">
        <v>15</v>
      </c>
      <c r="D421" s="15" t="s">
        <v>16</v>
      </c>
      <c r="E421" s="9">
        <v>521</v>
      </c>
      <c r="F421" s="9">
        <v>541</v>
      </c>
      <c r="G421" s="38">
        <v>482</v>
      </c>
      <c r="H421" s="38">
        <v>482</v>
      </c>
      <c r="I421" s="38">
        <v>482</v>
      </c>
    </row>
    <row r="422" spans="1:9" ht="63.75" x14ac:dyDescent="0.2">
      <c r="A422" s="36"/>
      <c r="B422" s="24"/>
      <c r="C422" s="4" t="s">
        <v>7</v>
      </c>
      <c r="D422" s="15" t="s">
        <v>8</v>
      </c>
      <c r="E422" s="38" t="s">
        <v>17</v>
      </c>
      <c r="F422" s="38" t="s">
        <v>17</v>
      </c>
      <c r="G422" s="38" t="s">
        <v>17</v>
      </c>
      <c r="H422" s="38" t="s">
        <v>17</v>
      </c>
      <c r="I422" s="38" t="s">
        <v>17</v>
      </c>
    </row>
    <row r="423" spans="1:9" ht="38.25" customHeight="1" x14ac:dyDescent="0.2">
      <c r="A423" s="36" t="s">
        <v>1030</v>
      </c>
      <c r="B423" s="18" t="s">
        <v>55</v>
      </c>
      <c r="C423" s="2" t="s">
        <v>15</v>
      </c>
      <c r="D423" s="15" t="s">
        <v>16</v>
      </c>
      <c r="E423" s="9">
        <v>37</v>
      </c>
      <c r="F423" s="9">
        <v>36</v>
      </c>
      <c r="G423" s="38">
        <v>37</v>
      </c>
      <c r="H423" s="38">
        <v>37</v>
      </c>
      <c r="I423" s="38">
        <v>37</v>
      </c>
    </row>
    <row r="424" spans="1:9" ht="63.75" x14ac:dyDescent="0.2">
      <c r="A424" s="36"/>
      <c r="B424" s="24"/>
      <c r="C424" s="4" t="s">
        <v>7</v>
      </c>
      <c r="D424" s="15" t="s">
        <v>8</v>
      </c>
      <c r="E424" s="38" t="s">
        <v>17</v>
      </c>
      <c r="F424" s="38" t="s">
        <v>17</v>
      </c>
      <c r="G424" s="38" t="s">
        <v>17</v>
      </c>
      <c r="H424" s="38" t="s">
        <v>17</v>
      </c>
      <c r="I424" s="38" t="s">
        <v>17</v>
      </c>
    </row>
    <row r="425" spans="1:9" ht="38.25" customHeight="1" x14ac:dyDescent="0.2">
      <c r="A425" s="36" t="s">
        <v>1031</v>
      </c>
      <c r="B425" s="18" t="s">
        <v>56</v>
      </c>
      <c r="C425" s="2" t="s">
        <v>15</v>
      </c>
      <c r="D425" s="15" t="s">
        <v>16</v>
      </c>
      <c r="E425" s="9">
        <v>10</v>
      </c>
      <c r="F425" s="9">
        <v>10</v>
      </c>
      <c r="G425" s="38">
        <v>10</v>
      </c>
      <c r="H425" s="38">
        <v>10</v>
      </c>
      <c r="I425" s="38">
        <v>10</v>
      </c>
    </row>
    <row r="426" spans="1:9" ht="63.75" x14ac:dyDescent="0.2">
      <c r="A426" s="36"/>
      <c r="B426" s="24"/>
      <c r="C426" s="4" t="s">
        <v>7</v>
      </c>
      <c r="D426" s="15" t="s">
        <v>8</v>
      </c>
      <c r="E426" s="38" t="s">
        <v>17</v>
      </c>
      <c r="F426" s="38" t="s">
        <v>17</v>
      </c>
      <c r="G426" s="38" t="s">
        <v>17</v>
      </c>
      <c r="H426" s="38" t="s">
        <v>17</v>
      </c>
      <c r="I426" s="38" t="s">
        <v>17</v>
      </c>
    </row>
    <row r="427" spans="1:9" ht="38.25" customHeight="1" x14ac:dyDescent="0.2">
      <c r="A427" s="36" t="s">
        <v>1032</v>
      </c>
      <c r="B427" s="18" t="s">
        <v>57</v>
      </c>
      <c r="C427" s="2" t="s">
        <v>15</v>
      </c>
      <c r="D427" s="15" t="s">
        <v>16</v>
      </c>
      <c r="E427" s="9">
        <v>598.1</v>
      </c>
      <c r="F427" s="9">
        <v>595</v>
      </c>
      <c r="G427" s="38">
        <v>609</v>
      </c>
      <c r="H427" s="38">
        <v>609</v>
      </c>
      <c r="I427" s="38">
        <v>609</v>
      </c>
    </row>
    <row r="428" spans="1:9" ht="63.75" x14ac:dyDescent="0.2">
      <c r="A428" s="36"/>
      <c r="B428" s="24"/>
      <c r="C428" s="4" t="s">
        <v>7</v>
      </c>
      <c r="D428" s="15" t="s">
        <v>8</v>
      </c>
      <c r="E428" s="38" t="s">
        <v>17</v>
      </c>
      <c r="F428" s="38" t="s">
        <v>17</v>
      </c>
      <c r="G428" s="38" t="s">
        <v>17</v>
      </c>
      <c r="H428" s="38" t="s">
        <v>17</v>
      </c>
      <c r="I428" s="38" t="s">
        <v>17</v>
      </c>
    </row>
    <row r="429" spans="1:9" ht="38.25" customHeight="1" x14ac:dyDescent="0.2">
      <c r="A429" s="36" t="s">
        <v>1033</v>
      </c>
      <c r="B429" s="18" t="s">
        <v>58</v>
      </c>
      <c r="C429" s="2" t="s">
        <v>15</v>
      </c>
      <c r="D429" s="15" t="s">
        <v>16</v>
      </c>
      <c r="E429" s="9">
        <v>47.8</v>
      </c>
      <c r="F429" s="9">
        <v>37</v>
      </c>
      <c r="G429" s="38">
        <v>38</v>
      </c>
      <c r="H429" s="38">
        <v>38</v>
      </c>
      <c r="I429" s="38">
        <v>38</v>
      </c>
    </row>
    <row r="430" spans="1:9" ht="63.75" x14ac:dyDescent="0.2">
      <c r="A430" s="36"/>
      <c r="B430" s="24"/>
      <c r="C430" s="4" t="s">
        <v>7</v>
      </c>
      <c r="D430" s="15" t="s">
        <v>8</v>
      </c>
      <c r="E430" s="38" t="s">
        <v>17</v>
      </c>
      <c r="F430" s="38" t="s">
        <v>17</v>
      </c>
      <c r="G430" s="38" t="s">
        <v>17</v>
      </c>
      <c r="H430" s="38" t="s">
        <v>17</v>
      </c>
      <c r="I430" s="38" t="s">
        <v>17</v>
      </c>
    </row>
    <row r="431" spans="1:9" ht="38.25" customHeight="1" x14ac:dyDescent="0.2">
      <c r="A431" s="36" t="s">
        <v>1034</v>
      </c>
      <c r="B431" s="18" t="s">
        <v>59</v>
      </c>
      <c r="C431" s="2" t="s">
        <v>15</v>
      </c>
      <c r="D431" s="15" t="s">
        <v>16</v>
      </c>
      <c r="E431" s="9">
        <v>591.1</v>
      </c>
      <c r="F431" s="9">
        <v>582</v>
      </c>
      <c r="G431" s="38">
        <v>596</v>
      </c>
      <c r="H431" s="38">
        <v>596</v>
      </c>
      <c r="I431" s="38">
        <v>596</v>
      </c>
    </row>
    <row r="432" spans="1:9" ht="63.75" x14ac:dyDescent="0.2">
      <c r="A432" s="36"/>
      <c r="B432" s="24"/>
      <c r="C432" s="4" t="s">
        <v>7</v>
      </c>
      <c r="D432" s="15" t="s">
        <v>8</v>
      </c>
      <c r="E432" s="38" t="s">
        <v>17</v>
      </c>
      <c r="F432" s="38" t="s">
        <v>17</v>
      </c>
      <c r="G432" s="38" t="s">
        <v>17</v>
      </c>
      <c r="H432" s="38" t="s">
        <v>17</v>
      </c>
      <c r="I432" s="38" t="s">
        <v>17</v>
      </c>
    </row>
    <row r="433" spans="1:9" ht="38.25" customHeight="1" x14ac:dyDescent="0.2">
      <c r="A433" s="36" t="s">
        <v>1035</v>
      </c>
      <c r="B433" s="18" t="s">
        <v>60</v>
      </c>
      <c r="C433" s="2" t="s">
        <v>15</v>
      </c>
      <c r="D433" s="15" t="s">
        <v>16</v>
      </c>
      <c r="E433" s="9">
        <v>47.6</v>
      </c>
      <c r="F433" s="9">
        <v>37</v>
      </c>
      <c r="G433" s="38">
        <v>38</v>
      </c>
      <c r="H433" s="38">
        <v>38</v>
      </c>
      <c r="I433" s="38">
        <v>38</v>
      </c>
    </row>
    <row r="434" spans="1:9" ht="63.75" x14ac:dyDescent="0.2">
      <c r="A434" s="36"/>
      <c r="B434" s="24"/>
      <c r="C434" s="4" t="s">
        <v>7</v>
      </c>
      <c r="D434" s="15" t="s">
        <v>8</v>
      </c>
      <c r="E434" s="38" t="s">
        <v>17</v>
      </c>
      <c r="F434" s="38" t="s">
        <v>17</v>
      </c>
      <c r="G434" s="38" t="s">
        <v>17</v>
      </c>
      <c r="H434" s="38" t="s">
        <v>17</v>
      </c>
      <c r="I434" s="38" t="s">
        <v>17</v>
      </c>
    </row>
    <row r="435" spans="1:9" ht="38.25" customHeight="1" x14ac:dyDescent="0.2">
      <c r="A435" s="36" t="s">
        <v>1036</v>
      </c>
      <c r="B435" s="18" t="s">
        <v>61</v>
      </c>
      <c r="C435" s="2" t="s">
        <v>15</v>
      </c>
      <c r="D435" s="15" t="s">
        <v>16</v>
      </c>
      <c r="E435" s="9">
        <v>539.70000000000005</v>
      </c>
      <c r="F435" s="9">
        <v>526</v>
      </c>
      <c r="G435" s="38">
        <v>529</v>
      </c>
      <c r="H435" s="38">
        <v>529</v>
      </c>
      <c r="I435" s="38">
        <v>529</v>
      </c>
    </row>
    <row r="436" spans="1:9" ht="63.75" x14ac:dyDescent="0.2">
      <c r="A436" s="36"/>
      <c r="B436" s="24"/>
      <c r="C436" s="4" t="s">
        <v>7</v>
      </c>
      <c r="D436" s="15" t="s">
        <v>8</v>
      </c>
      <c r="E436" s="38" t="s">
        <v>17</v>
      </c>
      <c r="F436" s="38" t="s">
        <v>17</v>
      </c>
      <c r="G436" s="38" t="s">
        <v>17</v>
      </c>
      <c r="H436" s="38" t="s">
        <v>17</v>
      </c>
      <c r="I436" s="38" t="s">
        <v>17</v>
      </c>
    </row>
    <row r="437" spans="1:9" ht="38.25" customHeight="1" x14ac:dyDescent="0.2">
      <c r="A437" s="36" t="s">
        <v>1037</v>
      </c>
      <c r="B437" s="18" t="s">
        <v>62</v>
      </c>
      <c r="C437" s="2" t="s">
        <v>15</v>
      </c>
      <c r="D437" s="15" t="s">
        <v>16</v>
      </c>
      <c r="E437" s="9">
        <v>43.9</v>
      </c>
      <c r="F437" s="9">
        <v>38</v>
      </c>
      <c r="G437" s="38">
        <v>37</v>
      </c>
      <c r="H437" s="38">
        <v>37</v>
      </c>
      <c r="I437" s="38">
        <v>37</v>
      </c>
    </row>
    <row r="438" spans="1:9" ht="63.75" x14ac:dyDescent="0.2">
      <c r="A438" s="36"/>
      <c r="B438" s="24"/>
      <c r="C438" s="4" t="s">
        <v>7</v>
      </c>
      <c r="D438" s="15" t="s">
        <v>8</v>
      </c>
      <c r="E438" s="38" t="s">
        <v>17</v>
      </c>
      <c r="F438" s="38" t="s">
        <v>17</v>
      </c>
      <c r="G438" s="38" t="s">
        <v>17</v>
      </c>
      <c r="H438" s="38" t="s">
        <v>17</v>
      </c>
      <c r="I438" s="38" t="s">
        <v>17</v>
      </c>
    </row>
    <row r="439" spans="1:9" ht="38.25" customHeight="1" x14ac:dyDescent="0.2">
      <c r="A439" s="36" t="s">
        <v>1038</v>
      </c>
      <c r="B439" s="18" t="s">
        <v>63</v>
      </c>
      <c r="C439" s="2" t="s">
        <v>15</v>
      </c>
      <c r="D439" s="15" t="s">
        <v>16</v>
      </c>
      <c r="E439" s="9">
        <v>100</v>
      </c>
      <c r="F439" s="9">
        <v>111</v>
      </c>
      <c r="G439" s="38">
        <v>105</v>
      </c>
      <c r="H439" s="38">
        <v>105</v>
      </c>
      <c r="I439" s="38">
        <v>105</v>
      </c>
    </row>
    <row r="440" spans="1:9" ht="63.75" x14ac:dyDescent="0.2">
      <c r="A440" s="36"/>
      <c r="B440" s="24"/>
      <c r="C440" s="4" t="s">
        <v>7</v>
      </c>
      <c r="D440" s="15" t="s">
        <v>8</v>
      </c>
      <c r="E440" s="38" t="s">
        <v>17</v>
      </c>
      <c r="F440" s="38" t="s">
        <v>17</v>
      </c>
      <c r="G440" s="38" t="s">
        <v>17</v>
      </c>
      <c r="H440" s="38" t="s">
        <v>17</v>
      </c>
      <c r="I440" s="38" t="s">
        <v>17</v>
      </c>
    </row>
    <row r="441" spans="1:9" ht="38.25" customHeight="1" x14ac:dyDescent="0.2">
      <c r="A441" s="36" t="s">
        <v>1039</v>
      </c>
      <c r="B441" s="18" t="s">
        <v>64</v>
      </c>
      <c r="C441" s="2" t="s">
        <v>15</v>
      </c>
      <c r="D441" s="15" t="s">
        <v>16</v>
      </c>
      <c r="E441" s="9">
        <v>9</v>
      </c>
      <c r="F441" s="9">
        <v>9</v>
      </c>
      <c r="G441" s="38">
        <v>9</v>
      </c>
      <c r="H441" s="38">
        <v>9</v>
      </c>
      <c r="I441" s="38">
        <v>9</v>
      </c>
    </row>
    <row r="442" spans="1:9" ht="63.75" x14ac:dyDescent="0.2">
      <c r="A442" s="36"/>
      <c r="B442" s="24"/>
      <c r="C442" s="4" t="s">
        <v>7</v>
      </c>
      <c r="D442" s="15" t="s">
        <v>8</v>
      </c>
      <c r="E442" s="38" t="s">
        <v>17</v>
      </c>
      <c r="F442" s="38" t="s">
        <v>17</v>
      </c>
      <c r="G442" s="38" t="s">
        <v>17</v>
      </c>
      <c r="H442" s="38" t="s">
        <v>17</v>
      </c>
      <c r="I442" s="38" t="s">
        <v>17</v>
      </c>
    </row>
    <row r="443" spans="1:9" ht="38.25" customHeight="1" x14ac:dyDescent="0.2">
      <c r="A443" s="36" t="s">
        <v>1040</v>
      </c>
      <c r="B443" s="18" t="s">
        <v>65</v>
      </c>
      <c r="C443" s="2" t="s">
        <v>15</v>
      </c>
      <c r="D443" s="15" t="s">
        <v>16</v>
      </c>
      <c r="E443" s="9">
        <v>423.1</v>
      </c>
      <c r="F443" s="9">
        <v>418</v>
      </c>
      <c r="G443" s="38">
        <v>404</v>
      </c>
      <c r="H443" s="38">
        <v>404</v>
      </c>
      <c r="I443" s="38">
        <v>404</v>
      </c>
    </row>
    <row r="444" spans="1:9" ht="63.75" x14ac:dyDescent="0.2">
      <c r="A444" s="36"/>
      <c r="B444" s="24"/>
      <c r="C444" s="4" t="s">
        <v>7</v>
      </c>
      <c r="D444" s="15" t="s">
        <v>8</v>
      </c>
      <c r="E444" s="38" t="s">
        <v>17</v>
      </c>
      <c r="F444" s="38" t="s">
        <v>17</v>
      </c>
      <c r="G444" s="38" t="s">
        <v>17</v>
      </c>
      <c r="H444" s="38" t="s">
        <v>17</v>
      </c>
      <c r="I444" s="38" t="s">
        <v>17</v>
      </c>
    </row>
    <row r="445" spans="1:9" ht="38.25" customHeight="1" x14ac:dyDescent="0.2">
      <c r="A445" s="36" t="s">
        <v>1041</v>
      </c>
      <c r="B445" s="18" t="s">
        <v>66</v>
      </c>
      <c r="C445" s="2" t="s">
        <v>15</v>
      </c>
      <c r="D445" s="15" t="s">
        <v>16</v>
      </c>
      <c r="E445" s="9">
        <v>39.200000000000003</v>
      </c>
      <c r="F445" s="9">
        <v>37</v>
      </c>
      <c r="G445" s="38">
        <v>31</v>
      </c>
      <c r="H445" s="38">
        <v>31</v>
      </c>
      <c r="I445" s="38">
        <v>31</v>
      </c>
    </row>
    <row r="446" spans="1:9" ht="63.75" x14ac:dyDescent="0.2">
      <c r="A446" s="36"/>
      <c r="B446" s="24"/>
      <c r="C446" s="4" t="s">
        <v>7</v>
      </c>
      <c r="D446" s="15" t="s">
        <v>8</v>
      </c>
      <c r="E446" s="38" t="s">
        <v>17</v>
      </c>
      <c r="F446" s="38" t="s">
        <v>17</v>
      </c>
      <c r="G446" s="38" t="s">
        <v>17</v>
      </c>
      <c r="H446" s="38" t="s">
        <v>17</v>
      </c>
      <c r="I446" s="38" t="s">
        <v>17</v>
      </c>
    </row>
    <row r="447" spans="1:9" ht="38.25" customHeight="1" x14ac:dyDescent="0.2">
      <c r="A447" s="36" t="s">
        <v>1042</v>
      </c>
      <c r="B447" s="18" t="s">
        <v>67</v>
      </c>
      <c r="C447" s="2" t="s">
        <v>15</v>
      </c>
      <c r="D447" s="15" t="s">
        <v>16</v>
      </c>
      <c r="E447" s="9">
        <v>151.9</v>
      </c>
      <c r="F447" s="9">
        <v>145</v>
      </c>
      <c r="G447" s="38">
        <v>125</v>
      </c>
      <c r="H447" s="38">
        <v>125</v>
      </c>
      <c r="I447" s="38">
        <v>125</v>
      </c>
    </row>
    <row r="448" spans="1:9" ht="63.75" x14ac:dyDescent="0.2">
      <c r="A448" s="36"/>
      <c r="B448" s="24"/>
      <c r="C448" s="4" t="s">
        <v>7</v>
      </c>
      <c r="D448" s="15" t="s">
        <v>8</v>
      </c>
      <c r="E448" s="38" t="s">
        <v>17</v>
      </c>
      <c r="F448" s="38" t="s">
        <v>17</v>
      </c>
      <c r="G448" s="38" t="s">
        <v>17</v>
      </c>
      <c r="H448" s="38" t="s">
        <v>17</v>
      </c>
      <c r="I448" s="38" t="s">
        <v>17</v>
      </c>
    </row>
    <row r="449" spans="1:9" ht="38.25" customHeight="1" x14ac:dyDescent="0.2">
      <c r="A449" s="36" t="s">
        <v>1043</v>
      </c>
      <c r="B449" s="18" t="s">
        <v>68</v>
      </c>
      <c r="C449" s="2" t="s">
        <v>15</v>
      </c>
      <c r="D449" s="15" t="s">
        <v>16</v>
      </c>
      <c r="E449" s="9">
        <v>12</v>
      </c>
      <c r="F449" s="9">
        <v>10</v>
      </c>
      <c r="G449" s="38">
        <v>3</v>
      </c>
      <c r="H449" s="38">
        <v>3</v>
      </c>
      <c r="I449" s="38">
        <v>3</v>
      </c>
    </row>
    <row r="450" spans="1:9" ht="63.75" x14ac:dyDescent="0.2">
      <c r="A450" s="36"/>
      <c r="B450" s="24"/>
      <c r="C450" s="4" t="s">
        <v>7</v>
      </c>
      <c r="D450" s="15" t="s">
        <v>8</v>
      </c>
      <c r="E450" s="38" t="s">
        <v>17</v>
      </c>
      <c r="F450" s="38" t="s">
        <v>17</v>
      </c>
      <c r="G450" s="38" t="s">
        <v>17</v>
      </c>
      <c r="H450" s="38" t="s">
        <v>17</v>
      </c>
      <c r="I450" s="38" t="s">
        <v>17</v>
      </c>
    </row>
    <row r="451" spans="1:9" ht="38.25" customHeight="1" x14ac:dyDescent="0.2">
      <c r="A451" s="36" t="s">
        <v>1044</v>
      </c>
      <c r="B451" s="18" t="s">
        <v>69</v>
      </c>
      <c r="C451" s="2" t="s">
        <v>15</v>
      </c>
      <c r="D451" s="15" t="s">
        <v>16</v>
      </c>
      <c r="E451" s="9">
        <v>61</v>
      </c>
      <c r="F451" s="9">
        <v>49</v>
      </c>
      <c r="G451" s="38">
        <v>48</v>
      </c>
      <c r="H451" s="38">
        <v>47</v>
      </c>
      <c r="I451" s="38">
        <v>47</v>
      </c>
    </row>
    <row r="452" spans="1:9" ht="63.75" x14ac:dyDescent="0.2">
      <c r="A452" s="36"/>
      <c r="B452" s="24"/>
      <c r="C452" s="4" t="s">
        <v>7</v>
      </c>
      <c r="D452" s="15" t="s">
        <v>8</v>
      </c>
      <c r="E452" s="38" t="s">
        <v>17</v>
      </c>
      <c r="F452" s="38" t="s">
        <v>17</v>
      </c>
      <c r="G452" s="38" t="s">
        <v>17</v>
      </c>
      <c r="H452" s="38" t="s">
        <v>17</v>
      </c>
      <c r="I452" s="38" t="s">
        <v>17</v>
      </c>
    </row>
    <row r="453" spans="1:9" ht="38.25" customHeight="1" x14ac:dyDescent="0.2">
      <c r="A453" s="36" t="s">
        <v>1045</v>
      </c>
      <c r="B453" s="18" t="s">
        <v>70</v>
      </c>
      <c r="C453" s="2" t="s">
        <v>15</v>
      </c>
      <c r="D453" s="15" t="s">
        <v>16</v>
      </c>
      <c r="E453" s="9">
        <v>1</v>
      </c>
      <c r="F453" s="9">
        <v>1</v>
      </c>
      <c r="G453" s="38">
        <v>1</v>
      </c>
      <c r="H453" s="38">
        <v>1</v>
      </c>
      <c r="I453" s="38">
        <v>1</v>
      </c>
    </row>
    <row r="454" spans="1:9" ht="63.75" x14ac:dyDescent="0.2">
      <c r="A454" s="36"/>
      <c r="B454" s="24"/>
      <c r="C454" s="4" t="s">
        <v>7</v>
      </c>
      <c r="D454" s="15" t="s">
        <v>8</v>
      </c>
      <c r="E454" s="38" t="s">
        <v>17</v>
      </c>
      <c r="F454" s="38" t="s">
        <v>17</v>
      </c>
      <c r="G454" s="38" t="s">
        <v>17</v>
      </c>
      <c r="H454" s="38" t="s">
        <v>17</v>
      </c>
      <c r="I454" s="38" t="s">
        <v>17</v>
      </c>
    </row>
    <row r="455" spans="1:9" ht="38.25" customHeight="1" x14ac:dyDescent="0.2">
      <c r="A455" s="36" t="s">
        <v>1046</v>
      </c>
      <c r="B455" s="18" t="s">
        <v>71</v>
      </c>
      <c r="C455" s="2" t="s">
        <v>15</v>
      </c>
      <c r="D455" s="15" t="s">
        <v>16</v>
      </c>
      <c r="E455" s="9">
        <v>53</v>
      </c>
      <c r="F455" s="9">
        <v>47</v>
      </c>
      <c r="G455" s="38">
        <v>46</v>
      </c>
      <c r="H455" s="38">
        <v>45</v>
      </c>
      <c r="I455" s="38">
        <v>45</v>
      </c>
    </row>
    <row r="456" spans="1:9" ht="63.75" x14ac:dyDescent="0.2">
      <c r="A456" s="36"/>
      <c r="B456" s="24"/>
      <c r="C456" s="4" t="s">
        <v>7</v>
      </c>
      <c r="D456" s="15" t="s">
        <v>8</v>
      </c>
      <c r="E456" s="38" t="s">
        <v>17</v>
      </c>
      <c r="F456" s="38" t="s">
        <v>17</v>
      </c>
      <c r="G456" s="38" t="s">
        <v>17</v>
      </c>
      <c r="H456" s="38" t="s">
        <v>17</v>
      </c>
      <c r="I456" s="38" t="s">
        <v>17</v>
      </c>
    </row>
    <row r="457" spans="1:9" ht="38.25" customHeight="1" x14ac:dyDescent="0.2">
      <c r="A457" s="36" t="s">
        <v>1047</v>
      </c>
      <c r="B457" s="18" t="s">
        <v>72</v>
      </c>
      <c r="C457" s="2" t="s">
        <v>15</v>
      </c>
      <c r="D457" s="15" t="s">
        <v>16</v>
      </c>
      <c r="E457" s="9">
        <v>1</v>
      </c>
      <c r="F457" s="9">
        <v>1</v>
      </c>
      <c r="G457" s="38">
        <v>1</v>
      </c>
      <c r="H457" s="38">
        <v>1</v>
      </c>
      <c r="I457" s="38">
        <v>1</v>
      </c>
    </row>
    <row r="458" spans="1:9" ht="63.75" x14ac:dyDescent="0.2">
      <c r="A458" s="36"/>
      <c r="B458" s="24"/>
      <c r="C458" s="4" t="s">
        <v>7</v>
      </c>
      <c r="D458" s="15" t="s">
        <v>8</v>
      </c>
      <c r="E458" s="38" t="s">
        <v>17</v>
      </c>
      <c r="F458" s="38" t="s">
        <v>17</v>
      </c>
      <c r="G458" s="38" t="s">
        <v>17</v>
      </c>
      <c r="H458" s="38" t="s">
        <v>17</v>
      </c>
      <c r="I458" s="38" t="s">
        <v>17</v>
      </c>
    </row>
    <row r="459" spans="1:9" ht="38.25" customHeight="1" x14ac:dyDescent="0.2">
      <c r="A459" s="36" t="s">
        <v>1048</v>
      </c>
      <c r="B459" s="18" t="s">
        <v>73</v>
      </c>
      <c r="C459" s="2" t="s">
        <v>15</v>
      </c>
      <c r="D459" s="15" t="s">
        <v>16</v>
      </c>
      <c r="E459" s="9">
        <v>49</v>
      </c>
      <c r="F459" s="9">
        <v>48</v>
      </c>
      <c r="G459" s="38">
        <v>46</v>
      </c>
      <c r="H459" s="38">
        <v>45</v>
      </c>
      <c r="I459" s="38">
        <v>45</v>
      </c>
    </row>
    <row r="460" spans="1:9" ht="63.75" x14ac:dyDescent="0.2">
      <c r="A460" s="36"/>
      <c r="B460" s="24"/>
      <c r="C460" s="4" t="s">
        <v>7</v>
      </c>
      <c r="D460" s="15" t="s">
        <v>8</v>
      </c>
      <c r="E460" s="38" t="s">
        <v>17</v>
      </c>
      <c r="F460" s="38" t="s">
        <v>17</v>
      </c>
      <c r="G460" s="38" t="s">
        <v>17</v>
      </c>
      <c r="H460" s="38" t="s">
        <v>17</v>
      </c>
      <c r="I460" s="38" t="s">
        <v>17</v>
      </c>
    </row>
    <row r="461" spans="1:9" ht="38.25" customHeight="1" x14ac:dyDescent="0.2">
      <c r="A461" s="36" t="s">
        <v>1049</v>
      </c>
      <c r="B461" s="18" t="s">
        <v>74</v>
      </c>
      <c r="C461" s="2" t="s">
        <v>15</v>
      </c>
      <c r="D461" s="15" t="s">
        <v>16</v>
      </c>
      <c r="E461" s="9">
        <v>1</v>
      </c>
      <c r="F461" s="9">
        <v>1</v>
      </c>
      <c r="G461" s="38">
        <v>1</v>
      </c>
      <c r="H461" s="38">
        <v>1</v>
      </c>
      <c r="I461" s="38">
        <v>1</v>
      </c>
    </row>
    <row r="462" spans="1:9" ht="63.75" x14ac:dyDescent="0.2">
      <c r="A462" s="36"/>
      <c r="B462" s="24"/>
      <c r="C462" s="4" t="s">
        <v>7</v>
      </c>
      <c r="D462" s="15" t="s">
        <v>8</v>
      </c>
      <c r="E462" s="38" t="s">
        <v>17</v>
      </c>
      <c r="F462" s="38" t="s">
        <v>17</v>
      </c>
      <c r="G462" s="38" t="s">
        <v>17</v>
      </c>
      <c r="H462" s="38" t="s">
        <v>17</v>
      </c>
      <c r="I462" s="38" t="s">
        <v>17</v>
      </c>
    </row>
    <row r="463" spans="1:9" ht="38.25" customHeight="1" x14ac:dyDescent="0.2">
      <c r="A463" s="36" t="s">
        <v>1050</v>
      </c>
      <c r="B463" s="18" t="s">
        <v>75</v>
      </c>
      <c r="C463" s="2" t="s">
        <v>15</v>
      </c>
      <c r="D463" s="15" t="s">
        <v>16</v>
      </c>
      <c r="E463" s="9">
        <v>60</v>
      </c>
      <c r="F463" s="9">
        <v>54</v>
      </c>
      <c r="G463" s="38">
        <v>53</v>
      </c>
      <c r="H463" s="38">
        <v>52</v>
      </c>
      <c r="I463" s="38">
        <v>52</v>
      </c>
    </row>
    <row r="464" spans="1:9" ht="63.75" x14ac:dyDescent="0.2">
      <c r="A464" s="36"/>
      <c r="B464" s="24"/>
      <c r="C464" s="4" t="s">
        <v>7</v>
      </c>
      <c r="D464" s="15" t="s">
        <v>8</v>
      </c>
      <c r="E464" s="38" t="s">
        <v>17</v>
      </c>
      <c r="F464" s="38" t="s">
        <v>17</v>
      </c>
      <c r="G464" s="38" t="s">
        <v>17</v>
      </c>
      <c r="H464" s="38" t="s">
        <v>17</v>
      </c>
      <c r="I464" s="38" t="s">
        <v>17</v>
      </c>
    </row>
    <row r="465" spans="1:9" ht="38.25" customHeight="1" x14ac:dyDescent="0.2">
      <c r="A465" s="36" t="s">
        <v>1051</v>
      </c>
      <c r="B465" s="18" t="s">
        <v>76</v>
      </c>
      <c r="C465" s="2" t="s">
        <v>15</v>
      </c>
      <c r="D465" s="15" t="s">
        <v>16</v>
      </c>
      <c r="E465" s="9">
        <v>7</v>
      </c>
      <c r="F465" s="9">
        <v>7</v>
      </c>
      <c r="G465" s="38">
        <v>6</v>
      </c>
      <c r="H465" s="38">
        <v>6</v>
      </c>
      <c r="I465" s="38">
        <v>6</v>
      </c>
    </row>
    <row r="466" spans="1:9" ht="63.75" x14ac:dyDescent="0.2">
      <c r="A466" s="36"/>
      <c r="B466" s="24"/>
      <c r="C466" s="4" t="s">
        <v>7</v>
      </c>
      <c r="D466" s="15" t="s">
        <v>8</v>
      </c>
      <c r="E466" s="38" t="s">
        <v>17</v>
      </c>
      <c r="F466" s="38" t="s">
        <v>17</v>
      </c>
      <c r="G466" s="38" t="s">
        <v>17</v>
      </c>
      <c r="H466" s="38" t="s">
        <v>17</v>
      </c>
      <c r="I466" s="38" t="s">
        <v>17</v>
      </c>
    </row>
    <row r="467" spans="1:9" ht="38.25" customHeight="1" x14ac:dyDescent="0.2">
      <c r="A467" s="36" t="s">
        <v>1052</v>
      </c>
      <c r="B467" s="18" t="s">
        <v>77</v>
      </c>
      <c r="C467" s="2" t="s">
        <v>15</v>
      </c>
      <c r="D467" s="15" t="s">
        <v>16</v>
      </c>
      <c r="E467" s="9">
        <v>30</v>
      </c>
      <c r="F467" s="9">
        <v>22</v>
      </c>
      <c r="G467" s="38">
        <v>22</v>
      </c>
      <c r="H467" s="38">
        <v>22</v>
      </c>
      <c r="I467" s="38">
        <v>22</v>
      </c>
    </row>
    <row r="468" spans="1:9" ht="63.75" x14ac:dyDescent="0.2">
      <c r="A468" s="36"/>
      <c r="B468" s="24"/>
      <c r="C468" s="4" t="s">
        <v>7</v>
      </c>
      <c r="D468" s="15" t="s">
        <v>8</v>
      </c>
      <c r="E468" s="38" t="s">
        <v>17</v>
      </c>
      <c r="F468" s="38" t="s">
        <v>17</v>
      </c>
      <c r="G468" s="38" t="s">
        <v>17</v>
      </c>
      <c r="H468" s="38" t="s">
        <v>17</v>
      </c>
      <c r="I468" s="38" t="s">
        <v>17</v>
      </c>
    </row>
    <row r="469" spans="1:9" ht="38.25" customHeight="1" x14ac:dyDescent="0.2">
      <c r="A469" s="36" t="s">
        <v>1053</v>
      </c>
      <c r="B469" s="18" t="s">
        <v>78</v>
      </c>
      <c r="C469" s="2" t="s">
        <v>15</v>
      </c>
      <c r="D469" s="15" t="s">
        <v>16</v>
      </c>
      <c r="E469" s="9">
        <v>1</v>
      </c>
      <c r="F469" s="9">
        <v>1</v>
      </c>
      <c r="G469" s="38">
        <v>1</v>
      </c>
      <c r="H469" s="38">
        <v>1</v>
      </c>
      <c r="I469" s="38">
        <v>1</v>
      </c>
    </row>
    <row r="470" spans="1:9" ht="63.75" x14ac:dyDescent="0.2">
      <c r="A470" s="36"/>
      <c r="B470" s="24"/>
      <c r="C470" s="4" t="s">
        <v>7</v>
      </c>
      <c r="D470" s="15" t="s">
        <v>8</v>
      </c>
      <c r="E470" s="38" t="s">
        <v>17</v>
      </c>
      <c r="F470" s="38" t="s">
        <v>17</v>
      </c>
      <c r="G470" s="38" t="s">
        <v>17</v>
      </c>
      <c r="H470" s="38" t="s">
        <v>17</v>
      </c>
      <c r="I470" s="38" t="s">
        <v>17</v>
      </c>
    </row>
    <row r="471" spans="1:9" ht="38.25" customHeight="1" x14ac:dyDescent="0.2">
      <c r="A471" s="36" t="s">
        <v>1054</v>
      </c>
      <c r="B471" s="18" t="s">
        <v>79</v>
      </c>
      <c r="C471" s="2" t="s">
        <v>15</v>
      </c>
      <c r="D471" s="15" t="s">
        <v>16</v>
      </c>
      <c r="E471" s="9">
        <v>43</v>
      </c>
      <c r="F471" s="9">
        <v>38</v>
      </c>
      <c r="G471" s="38">
        <v>37</v>
      </c>
      <c r="H471" s="38">
        <v>36</v>
      </c>
      <c r="I471" s="38">
        <v>36</v>
      </c>
    </row>
    <row r="472" spans="1:9" ht="63.75" x14ac:dyDescent="0.2">
      <c r="A472" s="36"/>
      <c r="B472" s="24"/>
      <c r="C472" s="4" t="s">
        <v>7</v>
      </c>
      <c r="D472" s="15" t="s">
        <v>8</v>
      </c>
      <c r="E472" s="38" t="s">
        <v>17</v>
      </c>
      <c r="F472" s="38" t="s">
        <v>17</v>
      </c>
      <c r="G472" s="38" t="s">
        <v>17</v>
      </c>
      <c r="H472" s="38" t="s">
        <v>17</v>
      </c>
      <c r="I472" s="38" t="s">
        <v>17</v>
      </c>
    </row>
    <row r="473" spans="1:9" ht="38.25" x14ac:dyDescent="0.2">
      <c r="A473" s="36" t="s">
        <v>1055</v>
      </c>
      <c r="B473" s="18" t="s">
        <v>80</v>
      </c>
      <c r="C473" s="2" t="s">
        <v>15</v>
      </c>
      <c r="D473" s="15" t="s">
        <v>16</v>
      </c>
      <c r="E473" s="9">
        <v>53.8</v>
      </c>
      <c r="F473" s="9">
        <v>55</v>
      </c>
      <c r="G473" s="38">
        <v>56</v>
      </c>
      <c r="H473" s="38">
        <v>56</v>
      </c>
      <c r="I473" s="38">
        <v>56</v>
      </c>
    </row>
    <row r="474" spans="1:9" ht="63.75" x14ac:dyDescent="0.2">
      <c r="A474" s="36"/>
      <c r="B474" s="24"/>
      <c r="C474" s="4" t="s">
        <v>7</v>
      </c>
      <c r="D474" s="15" t="s">
        <v>8</v>
      </c>
      <c r="E474" s="38" t="s">
        <v>17</v>
      </c>
      <c r="F474" s="38" t="s">
        <v>17</v>
      </c>
      <c r="G474" s="38" t="s">
        <v>17</v>
      </c>
      <c r="H474" s="38" t="s">
        <v>17</v>
      </c>
      <c r="I474" s="38" t="s">
        <v>17</v>
      </c>
    </row>
    <row r="475" spans="1:9" ht="38.25" customHeight="1" x14ac:dyDescent="0.2">
      <c r="A475" s="36" t="s">
        <v>1056</v>
      </c>
      <c r="B475" s="18" t="s">
        <v>81</v>
      </c>
      <c r="C475" s="2" t="s">
        <v>15</v>
      </c>
      <c r="D475" s="15" t="s">
        <v>16</v>
      </c>
      <c r="E475" s="9">
        <v>38</v>
      </c>
      <c r="F475" s="9">
        <v>38</v>
      </c>
      <c r="G475" s="38">
        <v>37</v>
      </c>
      <c r="H475" s="38">
        <v>37</v>
      </c>
      <c r="I475" s="38">
        <v>37</v>
      </c>
    </row>
    <row r="476" spans="1:9" ht="63.75" x14ac:dyDescent="0.2">
      <c r="A476" s="36"/>
      <c r="B476" s="24"/>
      <c r="C476" s="4" t="s">
        <v>7</v>
      </c>
      <c r="D476" s="15" t="s">
        <v>8</v>
      </c>
      <c r="E476" s="38" t="s">
        <v>17</v>
      </c>
      <c r="F476" s="38" t="s">
        <v>17</v>
      </c>
      <c r="G476" s="38" t="s">
        <v>17</v>
      </c>
      <c r="H476" s="38" t="s">
        <v>17</v>
      </c>
      <c r="I476" s="38" t="s">
        <v>17</v>
      </c>
    </row>
    <row r="477" spans="1:9" ht="38.25" customHeight="1" x14ac:dyDescent="0.2">
      <c r="A477" s="36" t="s">
        <v>1057</v>
      </c>
      <c r="B477" s="18" t="s">
        <v>124</v>
      </c>
      <c r="C477" s="2" t="s">
        <v>82</v>
      </c>
      <c r="D477" s="15" t="s">
        <v>83</v>
      </c>
      <c r="E477" s="38">
        <v>52955</v>
      </c>
      <c r="F477" s="38">
        <v>40000</v>
      </c>
      <c r="G477" s="38" t="s">
        <v>17</v>
      </c>
      <c r="H477" s="38" t="s">
        <v>17</v>
      </c>
      <c r="I477" s="38" t="s">
        <v>17</v>
      </c>
    </row>
    <row r="478" spans="1:9" ht="63.75" x14ac:dyDescent="0.2">
      <c r="A478" s="36"/>
      <c r="B478" s="18"/>
      <c r="C478" s="4" t="s">
        <v>7</v>
      </c>
      <c r="D478" s="15" t="s">
        <v>8</v>
      </c>
      <c r="E478" s="9"/>
      <c r="F478" s="9"/>
      <c r="G478" s="38"/>
      <c r="H478" s="38"/>
      <c r="I478" s="38"/>
    </row>
    <row r="479" spans="1:9" ht="38.25" customHeight="1" x14ac:dyDescent="0.2">
      <c r="A479" s="36" t="s">
        <v>1058</v>
      </c>
      <c r="B479" s="18" t="s">
        <v>125</v>
      </c>
      <c r="C479" s="2" t="s">
        <v>82</v>
      </c>
      <c r="D479" s="15" t="s">
        <v>83</v>
      </c>
      <c r="E479" s="38" t="s">
        <v>17</v>
      </c>
      <c r="F479" s="38" t="s">
        <v>17</v>
      </c>
      <c r="G479" s="38">
        <v>32000</v>
      </c>
      <c r="H479" s="38">
        <v>32000</v>
      </c>
      <c r="I479" s="38">
        <v>32000</v>
      </c>
    </row>
    <row r="480" spans="1:9" ht="63.75" x14ac:dyDescent="0.2">
      <c r="A480" s="36"/>
      <c r="B480" s="18"/>
      <c r="C480" s="4" t="s">
        <v>7</v>
      </c>
      <c r="D480" s="15" t="s">
        <v>8</v>
      </c>
      <c r="E480" s="9" t="s">
        <v>17</v>
      </c>
      <c r="F480" s="9" t="s">
        <v>17</v>
      </c>
      <c r="G480" s="38"/>
      <c r="H480" s="38"/>
      <c r="I480" s="38"/>
    </row>
    <row r="481" spans="1:9" ht="38.25" customHeight="1" x14ac:dyDescent="0.2">
      <c r="A481" s="36" t="s">
        <v>1059</v>
      </c>
      <c r="B481" s="18" t="s">
        <v>126</v>
      </c>
      <c r="C481" s="2" t="s">
        <v>82</v>
      </c>
      <c r="D481" s="15" t="s">
        <v>83</v>
      </c>
      <c r="E481" s="38" t="s">
        <v>17</v>
      </c>
      <c r="F481" s="38" t="s">
        <v>17</v>
      </c>
      <c r="G481" s="38">
        <v>8000</v>
      </c>
      <c r="H481" s="38">
        <v>8000</v>
      </c>
      <c r="I481" s="38">
        <v>8000</v>
      </c>
    </row>
    <row r="482" spans="1:9" ht="63.75" x14ac:dyDescent="0.2">
      <c r="A482" s="36"/>
      <c r="B482" s="18"/>
      <c r="C482" s="4" t="s">
        <v>7</v>
      </c>
      <c r="D482" s="15" t="s">
        <v>8</v>
      </c>
      <c r="E482" s="9" t="s">
        <v>17</v>
      </c>
      <c r="F482" s="9" t="s">
        <v>17</v>
      </c>
      <c r="G482" s="38"/>
      <c r="H482" s="38"/>
      <c r="I482" s="38"/>
    </row>
    <row r="483" spans="1:9" ht="38.25" customHeight="1" x14ac:dyDescent="0.2">
      <c r="A483" s="36" t="s">
        <v>1060</v>
      </c>
      <c r="B483" s="18" t="s">
        <v>84</v>
      </c>
      <c r="C483" s="2" t="s">
        <v>85</v>
      </c>
      <c r="D483" s="15" t="s">
        <v>83</v>
      </c>
      <c r="E483" s="38">
        <v>19859</v>
      </c>
      <c r="F483" s="38">
        <v>19344</v>
      </c>
      <c r="G483" s="38">
        <v>19344</v>
      </c>
      <c r="H483" s="38">
        <v>19344</v>
      </c>
      <c r="I483" s="38">
        <v>19344</v>
      </c>
    </row>
    <row r="484" spans="1:9" ht="63.75" x14ac:dyDescent="0.2">
      <c r="A484" s="36"/>
      <c r="B484" s="24"/>
      <c r="C484" s="4" t="s">
        <v>7</v>
      </c>
      <c r="D484" s="15" t="s">
        <v>8</v>
      </c>
      <c r="E484" s="9"/>
      <c r="F484" s="9"/>
      <c r="G484" s="38"/>
      <c r="H484" s="38"/>
      <c r="I484" s="38"/>
    </row>
    <row r="485" spans="1:9" ht="102" x14ac:dyDescent="0.2">
      <c r="A485" s="36" t="s">
        <v>1061</v>
      </c>
      <c r="B485" s="45" t="s">
        <v>86</v>
      </c>
      <c r="C485" s="57" t="s">
        <v>87</v>
      </c>
      <c r="D485" s="15" t="s">
        <v>83</v>
      </c>
      <c r="E485" s="38">
        <v>1825</v>
      </c>
      <c r="F485" s="38">
        <v>1682</v>
      </c>
      <c r="G485" s="38">
        <v>1682</v>
      </c>
      <c r="H485" s="38">
        <v>1682</v>
      </c>
      <c r="I485" s="38">
        <v>1682</v>
      </c>
    </row>
    <row r="486" spans="1:9" ht="63.75" x14ac:dyDescent="0.2">
      <c r="A486" s="36"/>
      <c r="B486" s="24"/>
      <c r="C486" s="4" t="s">
        <v>7</v>
      </c>
      <c r="D486" s="15" t="s">
        <v>8</v>
      </c>
      <c r="E486" s="9"/>
      <c r="F486" s="9"/>
      <c r="G486" s="38"/>
      <c r="H486" s="38"/>
      <c r="I486" s="38"/>
    </row>
    <row r="487" spans="1:9" ht="153" x14ac:dyDescent="0.2">
      <c r="A487" s="36" t="s">
        <v>1062</v>
      </c>
      <c r="B487" s="24" t="s">
        <v>127</v>
      </c>
      <c r="C487" s="6" t="s">
        <v>88</v>
      </c>
      <c r="D487" s="15" t="s">
        <v>83</v>
      </c>
      <c r="E487" s="38">
        <v>1603</v>
      </c>
      <c r="F487" s="38">
        <v>1590</v>
      </c>
      <c r="G487" s="38">
        <v>1570</v>
      </c>
      <c r="H487" s="38">
        <v>1570</v>
      </c>
      <c r="I487" s="38">
        <v>1570</v>
      </c>
    </row>
    <row r="488" spans="1:9" ht="63.75" x14ac:dyDescent="0.2">
      <c r="A488" s="36"/>
      <c r="B488" s="24"/>
      <c r="C488" s="4" t="s">
        <v>7</v>
      </c>
      <c r="D488" s="15" t="s">
        <v>8</v>
      </c>
      <c r="E488" s="9"/>
      <c r="F488" s="9"/>
      <c r="G488" s="38"/>
      <c r="H488" s="38"/>
      <c r="I488" s="38"/>
    </row>
    <row r="489" spans="1:9" ht="102" x14ac:dyDescent="0.2">
      <c r="A489" s="36" t="s">
        <v>1063</v>
      </c>
      <c r="B489" s="24" t="s">
        <v>89</v>
      </c>
      <c r="C489" s="6" t="s">
        <v>90</v>
      </c>
      <c r="D489" s="15" t="s">
        <v>83</v>
      </c>
      <c r="E489" s="38">
        <v>1869</v>
      </c>
      <c r="F489" s="38">
        <v>1850</v>
      </c>
      <c r="G489" s="38">
        <v>1850</v>
      </c>
      <c r="H489" s="38">
        <v>1850</v>
      </c>
      <c r="I489" s="38">
        <v>1850</v>
      </c>
    </row>
    <row r="490" spans="1:9" ht="63.75" x14ac:dyDescent="0.2">
      <c r="A490" s="36"/>
      <c r="B490" s="24"/>
      <c r="C490" s="4" t="s">
        <v>7</v>
      </c>
      <c r="D490" s="15" t="s">
        <v>8</v>
      </c>
      <c r="E490" s="9"/>
      <c r="F490" s="9"/>
      <c r="G490" s="38"/>
      <c r="H490" s="38"/>
      <c r="I490" s="38"/>
    </row>
    <row r="491" spans="1:9" ht="89.25" x14ac:dyDescent="0.2">
      <c r="A491" s="36" t="s">
        <v>1064</v>
      </c>
      <c r="B491" s="24" t="s">
        <v>91</v>
      </c>
      <c r="C491" s="6" t="s">
        <v>92</v>
      </c>
      <c r="D491" s="15" t="s">
        <v>83</v>
      </c>
      <c r="E491" s="38">
        <v>5790</v>
      </c>
      <c r="F491" s="38">
        <v>5180</v>
      </c>
      <c r="G491" s="38">
        <v>5180</v>
      </c>
      <c r="H491" s="38">
        <v>5180</v>
      </c>
      <c r="I491" s="38">
        <v>5180</v>
      </c>
    </row>
    <row r="492" spans="1:9" ht="63.75" x14ac:dyDescent="0.2">
      <c r="A492" s="36"/>
      <c r="B492" s="24"/>
      <c r="C492" s="4" t="s">
        <v>7</v>
      </c>
      <c r="D492" s="15" t="s">
        <v>8</v>
      </c>
      <c r="E492" s="9"/>
      <c r="F492" s="9"/>
      <c r="G492" s="38"/>
      <c r="H492" s="38"/>
      <c r="I492" s="38"/>
    </row>
    <row r="493" spans="1:9" ht="150.75" customHeight="1" x14ac:dyDescent="0.2">
      <c r="A493" s="36" t="s">
        <v>1065</v>
      </c>
      <c r="B493" s="24" t="s">
        <v>128</v>
      </c>
      <c r="C493" s="6" t="s">
        <v>93</v>
      </c>
      <c r="D493" s="15" t="s">
        <v>83</v>
      </c>
      <c r="E493" s="38">
        <v>520</v>
      </c>
      <c r="F493" s="38">
        <v>480</v>
      </c>
      <c r="G493" s="38">
        <v>507</v>
      </c>
      <c r="H493" s="38">
        <v>507</v>
      </c>
      <c r="I493" s="38">
        <v>507</v>
      </c>
    </row>
    <row r="494" spans="1:9" ht="249" customHeight="1" x14ac:dyDescent="0.2">
      <c r="A494" s="36"/>
      <c r="B494" s="24"/>
      <c r="C494" s="4" t="s">
        <v>7</v>
      </c>
      <c r="D494" s="15" t="s">
        <v>8</v>
      </c>
      <c r="E494" s="9"/>
      <c r="F494" s="9"/>
      <c r="G494" s="38"/>
      <c r="H494" s="38"/>
      <c r="I494" s="38"/>
    </row>
    <row r="495" spans="1:9" ht="51" x14ac:dyDescent="0.2">
      <c r="A495" s="36" t="s">
        <v>1066</v>
      </c>
      <c r="B495" s="24" t="s">
        <v>94</v>
      </c>
      <c r="C495" s="6" t="s">
        <v>95</v>
      </c>
      <c r="D495" s="15" t="s">
        <v>83</v>
      </c>
      <c r="E495" s="38">
        <v>1777</v>
      </c>
      <c r="F495" s="38">
        <v>1682</v>
      </c>
      <c r="G495" s="38">
        <v>1682</v>
      </c>
      <c r="H495" s="38">
        <v>1682</v>
      </c>
      <c r="I495" s="38">
        <v>1682</v>
      </c>
    </row>
    <row r="496" spans="1:9" ht="63.75" x14ac:dyDescent="0.2">
      <c r="A496" s="36"/>
      <c r="B496" s="24"/>
      <c r="C496" s="4" t="s">
        <v>7</v>
      </c>
      <c r="D496" s="15" t="s">
        <v>8</v>
      </c>
      <c r="E496" s="9"/>
      <c r="F496" s="9"/>
      <c r="G496" s="38"/>
      <c r="H496" s="38"/>
      <c r="I496" s="38"/>
    </row>
    <row r="497" spans="1:9" ht="63.75" x14ac:dyDescent="0.2">
      <c r="A497" s="36" t="s">
        <v>1067</v>
      </c>
      <c r="B497" s="24" t="s">
        <v>96</v>
      </c>
      <c r="C497" s="6" t="s">
        <v>97</v>
      </c>
      <c r="D497" s="15" t="s">
        <v>83</v>
      </c>
      <c r="E497" s="38">
        <v>49</v>
      </c>
      <c r="F497" s="38">
        <v>50</v>
      </c>
      <c r="G497" s="38">
        <v>50</v>
      </c>
      <c r="H497" s="38">
        <v>50</v>
      </c>
      <c r="I497" s="38">
        <v>50</v>
      </c>
    </row>
    <row r="498" spans="1:9" ht="63.75" x14ac:dyDescent="0.2">
      <c r="A498" s="36"/>
      <c r="B498" s="24"/>
      <c r="C498" s="4" t="s">
        <v>7</v>
      </c>
      <c r="D498" s="15" t="s">
        <v>8</v>
      </c>
      <c r="E498" s="9"/>
      <c r="F498" s="9"/>
      <c r="G498" s="38"/>
      <c r="H498" s="38"/>
      <c r="I498" s="38"/>
    </row>
    <row r="499" spans="1:9" ht="63.75" x14ac:dyDescent="0.2">
      <c r="A499" s="36" t="s">
        <v>1068</v>
      </c>
      <c r="B499" s="24" t="s">
        <v>98</v>
      </c>
      <c r="C499" s="6" t="s">
        <v>99</v>
      </c>
      <c r="D499" s="15" t="s">
        <v>83</v>
      </c>
      <c r="E499" s="38">
        <v>1</v>
      </c>
      <c r="F499" s="38">
        <v>1</v>
      </c>
      <c r="G499" s="38">
        <v>1</v>
      </c>
      <c r="H499" s="38">
        <v>1</v>
      </c>
      <c r="I499" s="38">
        <v>1</v>
      </c>
    </row>
    <row r="500" spans="1:9" ht="63.75" x14ac:dyDescent="0.2">
      <c r="A500" s="36"/>
      <c r="B500" s="24"/>
      <c r="C500" s="4" t="s">
        <v>7</v>
      </c>
      <c r="D500" s="15" t="s">
        <v>8</v>
      </c>
      <c r="E500" s="9"/>
      <c r="F500" s="9"/>
      <c r="G500" s="38"/>
      <c r="H500" s="38"/>
      <c r="I500" s="38"/>
    </row>
    <row r="501" spans="1:9" ht="38.25" x14ac:dyDescent="0.2">
      <c r="A501" s="36" t="s">
        <v>1069</v>
      </c>
      <c r="B501" s="24" t="s">
        <v>100</v>
      </c>
      <c r="C501" s="6" t="s">
        <v>101</v>
      </c>
      <c r="D501" s="15" t="s">
        <v>83</v>
      </c>
      <c r="E501" s="38">
        <v>28241</v>
      </c>
      <c r="F501" s="38">
        <v>20834</v>
      </c>
      <c r="G501" s="38">
        <v>19040</v>
      </c>
      <c r="H501" s="38">
        <v>19040</v>
      </c>
      <c r="I501" s="38">
        <v>19040</v>
      </c>
    </row>
    <row r="502" spans="1:9" ht="63.75" x14ac:dyDescent="0.2">
      <c r="A502" s="36"/>
      <c r="B502" s="24"/>
      <c r="C502" s="4" t="s">
        <v>7</v>
      </c>
      <c r="D502" s="15" t="s">
        <v>8</v>
      </c>
      <c r="E502" s="9"/>
      <c r="F502" s="9"/>
      <c r="G502" s="38"/>
      <c r="H502" s="38"/>
      <c r="I502" s="38"/>
    </row>
    <row r="503" spans="1:9" ht="51" x14ac:dyDescent="0.2">
      <c r="A503" s="36" t="s">
        <v>1070</v>
      </c>
      <c r="B503" s="24" t="s">
        <v>102</v>
      </c>
      <c r="C503" s="6" t="s">
        <v>103</v>
      </c>
      <c r="D503" s="15" t="s">
        <v>83</v>
      </c>
      <c r="E503" s="38">
        <v>30</v>
      </c>
      <c r="F503" s="38">
        <v>30</v>
      </c>
      <c r="G503" s="38"/>
      <c r="H503" s="38"/>
      <c r="I503" s="38"/>
    </row>
    <row r="504" spans="1:9" ht="63.75" x14ac:dyDescent="0.2">
      <c r="A504" s="36"/>
      <c r="B504" s="24"/>
      <c r="C504" s="4" t="s">
        <v>7</v>
      </c>
      <c r="D504" s="15" t="s">
        <v>8</v>
      </c>
      <c r="E504" s="9"/>
      <c r="F504" s="9"/>
      <c r="G504" s="38"/>
      <c r="H504" s="38"/>
      <c r="I504" s="38"/>
    </row>
    <row r="505" spans="1:9" ht="76.5" x14ac:dyDescent="0.2">
      <c r="A505" s="36" t="s">
        <v>1071</v>
      </c>
      <c r="B505" s="24" t="s">
        <v>104</v>
      </c>
      <c r="C505" s="6" t="s">
        <v>105</v>
      </c>
      <c r="D505" s="15" t="s">
        <v>83</v>
      </c>
      <c r="E505" s="38">
        <v>31</v>
      </c>
      <c r="F505" s="38">
        <v>30</v>
      </c>
      <c r="G505" s="38">
        <v>30</v>
      </c>
      <c r="H505" s="38">
        <v>30</v>
      </c>
      <c r="I505" s="38">
        <v>30</v>
      </c>
    </row>
    <row r="506" spans="1:9" ht="63.75" x14ac:dyDescent="0.2">
      <c r="A506" s="36"/>
      <c r="B506" s="24"/>
      <c r="C506" s="4" t="s">
        <v>7</v>
      </c>
      <c r="D506" s="15" t="s">
        <v>8</v>
      </c>
      <c r="E506" s="9"/>
      <c r="F506" s="9"/>
      <c r="G506" s="38"/>
      <c r="H506" s="38"/>
      <c r="I506" s="38"/>
    </row>
    <row r="507" spans="1:9" ht="51" x14ac:dyDescent="0.2">
      <c r="A507" s="36" t="s">
        <v>1072</v>
      </c>
      <c r="B507" s="24" t="s">
        <v>106</v>
      </c>
      <c r="C507" s="6" t="s">
        <v>107</v>
      </c>
      <c r="D507" s="15" t="s">
        <v>83</v>
      </c>
      <c r="E507" s="38">
        <v>63503</v>
      </c>
      <c r="F507" s="38">
        <v>55000</v>
      </c>
      <c r="G507" s="38">
        <v>55000</v>
      </c>
      <c r="H507" s="38">
        <v>55000</v>
      </c>
      <c r="I507" s="38">
        <v>55000</v>
      </c>
    </row>
    <row r="508" spans="1:9" ht="63.75" x14ac:dyDescent="0.2">
      <c r="A508" s="36"/>
      <c r="B508" s="24"/>
      <c r="C508" s="4" t="s">
        <v>7</v>
      </c>
      <c r="D508" s="15" t="s">
        <v>8</v>
      </c>
      <c r="E508" s="9"/>
      <c r="F508" s="9"/>
      <c r="G508" s="38"/>
      <c r="H508" s="38"/>
      <c r="I508" s="38"/>
    </row>
    <row r="509" spans="1:9" ht="51" x14ac:dyDescent="0.2">
      <c r="A509" s="36" t="s">
        <v>1073</v>
      </c>
      <c r="B509" s="24" t="s">
        <v>108</v>
      </c>
      <c r="C509" s="6" t="s">
        <v>107</v>
      </c>
      <c r="D509" s="15" t="s">
        <v>83</v>
      </c>
      <c r="E509" s="38">
        <v>697</v>
      </c>
      <c r="F509" s="38">
        <v>280</v>
      </c>
      <c r="G509" s="38">
        <v>280</v>
      </c>
      <c r="H509" s="38">
        <v>280</v>
      </c>
      <c r="I509" s="38">
        <v>280</v>
      </c>
    </row>
    <row r="510" spans="1:9" ht="63.75" x14ac:dyDescent="0.2">
      <c r="A510" s="36"/>
      <c r="B510" s="24"/>
      <c r="C510" s="4" t="s">
        <v>7</v>
      </c>
      <c r="D510" s="15" t="s">
        <v>8</v>
      </c>
      <c r="E510" s="9"/>
      <c r="F510" s="9"/>
      <c r="G510" s="38"/>
      <c r="H510" s="38"/>
      <c r="I510" s="38"/>
    </row>
    <row r="511" spans="1:9" ht="38.25" x14ac:dyDescent="0.2">
      <c r="A511" s="36" t="s">
        <v>1074</v>
      </c>
      <c r="B511" s="24" t="s">
        <v>109</v>
      </c>
      <c r="C511" s="6" t="s">
        <v>110</v>
      </c>
      <c r="D511" s="15" t="s">
        <v>111</v>
      </c>
      <c r="E511" s="38">
        <v>235</v>
      </c>
      <c r="F511" s="38">
        <v>235</v>
      </c>
      <c r="G511" s="38">
        <v>235</v>
      </c>
      <c r="H511" s="38">
        <v>235</v>
      </c>
      <c r="I511" s="38">
        <v>235</v>
      </c>
    </row>
    <row r="512" spans="1:9" ht="63.75" x14ac:dyDescent="0.2">
      <c r="A512" s="36"/>
      <c r="B512" s="24"/>
      <c r="C512" s="4" t="s">
        <v>7</v>
      </c>
      <c r="D512" s="15" t="s">
        <v>8</v>
      </c>
      <c r="E512" s="9"/>
      <c r="F512" s="9"/>
      <c r="G512" s="38"/>
      <c r="H512" s="38"/>
      <c r="I512" s="38"/>
    </row>
    <row r="513" spans="1:9" ht="102" x14ac:dyDescent="0.2">
      <c r="A513" s="36" t="s">
        <v>1075</v>
      </c>
      <c r="B513" s="24" t="s">
        <v>112</v>
      </c>
      <c r="C513" s="6" t="s">
        <v>113</v>
      </c>
      <c r="D513" s="15" t="s">
        <v>83</v>
      </c>
      <c r="E513" s="38">
        <v>70870</v>
      </c>
      <c r="F513" s="38">
        <v>45000</v>
      </c>
      <c r="G513" s="38">
        <v>43750</v>
      </c>
      <c r="H513" s="38">
        <v>43750</v>
      </c>
      <c r="I513" s="38">
        <v>43750</v>
      </c>
    </row>
    <row r="514" spans="1:9" ht="63.75" x14ac:dyDescent="0.2">
      <c r="A514" s="36"/>
      <c r="B514" s="24"/>
      <c r="C514" s="4" t="s">
        <v>7</v>
      </c>
      <c r="D514" s="15" t="s">
        <v>8</v>
      </c>
      <c r="E514" s="9"/>
      <c r="F514" s="9"/>
      <c r="G514" s="38"/>
      <c r="H514" s="38"/>
      <c r="I514" s="38"/>
    </row>
    <row r="515" spans="1:9" ht="213" customHeight="1" x14ac:dyDescent="0.2">
      <c r="A515" s="36" t="s">
        <v>1076</v>
      </c>
      <c r="B515" s="24" t="s">
        <v>129</v>
      </c>
      <c r="C515" s="6" t="s">
        <v>114</v>
      </c>
      <c r="D515" s="15" t="s">
        <v>83</v>
      </c>
      <c r="E515" s="38">
        <v>25543</v>
      </c>
      <c r="F515" s="38">
        <v>16000</v>
      </c>
      <c r="G515" s="38">
        <v>16075</v>
      </c>
      <c r="H515" s="38">
        <v>16056</v>
      </c>
      <c r="I515" s="38">
        <v>16056</v>
      </c>
    </row>
    <row r="516" spans="1:9" ht="154.5" customHeight="1" x14ac:dyDescent="0.2">
      <c r="A516" s="36"/>
      <c r="B516" s="24"/>
      <c r="C516" s="4" t="s">
        <v>7</v>
      </c>
      <c r="D516" s="15" t="s">
        <v>8</v>
      </c>
      <c r="E516" s="9"/>
      <c r="F516" s="9"/>
      <c r="G516" s="38"/>
      <c r="H516" s="38"/>
      <c r="I516" s="38"/>
    </row>
    <row r="517" spans="1:9" ht="33.75" customHeight="1" x14ac:dyDescent="0.2">
      <c r="A517" s="36" t="s">
        <v>1077</v>
      </c>
      <c r="B517" s="24" t="s">
        <v>115</v>
      </c>
      <c r="C517" s="6" t="s">
        <v>116</v>
      </c>
      <c r="D517" s="15" t="s">
        <v>83</v>
      </c>
      <c r="E517" s="38">
        <v>1</v>
      </c>
      <c r="F517" s="38">
        <v>1</v>
      </c>
      <c r="G517" s="38">
        <v>0</v>
      </c>
      <c r="H517" s="38">
        <v>0</v>
      </c>
      <c r="I517" s="38">
        <v>0</v>
      </c>
    </row>
    <row r="518" spans="1:9" ht="63.75" x14ac:dyDescent="0.2">
      <c r="A518" s="36"/>
      <c r="B518" s="24"/>
      <c r="C518" s="4" t="s">
        <v>7</v>
      </c>
      <c r="D518" s="15" t="s">
        <v>8</v>
      </c>
      <c r="E518" s="9"/>
      <c r="F518" s="9"/>
      <c r="G518" s="38"/>
      <c r="H518" s="38"/>
      <c r="I518" s="38"/>
    </row>
    <row r="519" spans="1:9" ht="25.5" x14ac:dyDescent="0.2">
      <c r="A519" s="39"/>
      <c r="B519" s="12" t="s">
        <v>1079</v>
      </c>
      <c r="C519" s="5"/>
      <c r="D519" s="12" t="s">
        <v>8</v>
      </c>
      <c r="E519" s="11">
        <v>2852281.9937899997</v>
      </c>
      <c r="F519" s="11">
        <v>3140171.4000000004</v>
      </c>
      <c r="G519" s="11">
        <v>3238647.6</v>
      </c>
      <c r="H519" s="11">
        <v>3384530</v>
      </c>
      <c r="I519" s="11">
        <v>3537341.3000000003</v>
      </c>
    </row>
    <row r="520" spans="1:9" ht="12.75" customHeight="1" x14ac:dyDescent="0.2">
      <c r="A520" s="10">
        <v>5</v>
      </c>
      <c r="B520" s="19" t="s">
        <v>427</v>
      </c>
      <c r="C520" s="19"/>
      <c r="D520" s="19"/>
      <c r="E520" s="19"/>
      <c r="F520" s="19"/>
      <c r="G520" s="19"/>
      <c r="H520" s="19"/>
      <c r="I520" s="19"/>
    </row>
    <row r="521" spans="1:9" ht="51" x14ac:dyDescent="0.2">
      <c r="A521" s="20" t="s">
        <v>497</v>
      </c>
      <c r="B521" s="50" t="s">
        <v>428</v>
      </c>
      <c r="C521" s="15" t="s">
        <v>429</v>
      </c>
      <c r="D521" s="59" t="s">
        <v>430</v>
      </c>
      <c r="E521" s="68">
        <v>6</v>
      </c>
      <c r="F521" s="68" t="s">
        <v>431</v>
      </c>
      <c r="G521" s="68" t="s">
        <v>431</v>
      </c>
      <c r="H521" s="69" t="s">
        <v>431</v>
      </c>
      <c r="I521" s="11" t="s">
        <v>431</v>
      </c>
    </row>
    <row r="522" spans="1:9" ht="38.25" x14ac:dyDescent="0.2">
      <c r="A522" s="20"/>
      <c r="B522" s="51"/>
      <c r="C522" s="15" t="s">
        <v>432</v>
      </c>
      <c r="D522" s="59" t="s">
        <v>430</v>
      </c>
      <c r="E522" s="68">
        <v>8</v>
      </c>
      <c r="F522" s="68" t="s">
        <v>431</v>
      </c>
      <c r="G522" s="68" t="s">
        <v>431</v>
      </c>
      <c r="H522" s="69" t="s">
        <v>431</v>
      </c>
      <c r="I522" s="11" t="s">
        <v>431</v>
      </c>
    </row>
    <row r="523" spans="1:9" ht="63.75" x14ac:dyDescent="0.2">
      <c r="A523" s="20"/>
      <c r="B523" s="52"/>
      <c r="C523" s="15" t="s">
        <v>7</v>
      </c>
      <c r="D523" s="15" t="s">
        <v>8</v>
      </c>
      <c r="E523" s="68">
        <v>6494.2</v>
      </c>
      <c r="F523" s="70" t="s">
        <v>431</v>
      </c>
      <c r="G523" s="70" t="s">
        <v>431</v>
      </c>
      <c r="H523" s="69" t="s">
        <v>431</v>
      </c>
      <c r="I523" s="11" t="s">
        <v>431</v>
      </c>
    </row>
    <row r="524" spans="1:9" ht="63.75" x14ac:dyDescent="0.2">
      <c r="A524" s="20" t="s">
        <v>498</v>
      </c>
      <c r="B524" s="53" t="s">
        <v>433</v>
      </c>
      <c r="C524" s="15" t="s">
        <v>434</v>
      </c>
      <c r="D524" s="59" t="s">
        <v>435</v>
      </c>
      <c r="E524" s="68">
        <v>8</v>
      </c>
      <c r="F524" s="68" t="s">
        <v>431</v>
      </c>
      <c r="G524" s="68" t="s">
        <v>431</v>
      </c>
      <c r="H524" s="69" t="s">
        <v>431</v>
      </c>
      <c r="I524" s="11" t="s">
        <v>431</v>
      </c>
    </row>
    <row r="525" spans="1:9" ht="63.75" x14ac:dyDescent="0.2">
      <c r="A525" s="20"/>
      <c r="B525" s="54"/>
      <c r="C525" s="15" t="s">
        <v>7</v>
      </c>
      <c r="D525" s="15" t="s">
        <v>8</v>
      </c>
      <c r="E525" s="68">
        <v>2317.9</v>
      </c>
      <c r="F525" s="70" t="s">
        <v>431</v>
      </c>
      <c r="G525" s="70" t="s">
        <v>431</v>
      </c>
      <c r="H525" s="69" t="s">
        <v>431</v>
      </c>
      <c r="I525" s="11" t="s">
        <v>431</v>
      </c>
    </row>
    <row r="526" spans="1:9" ht="89.25" x14ac:dyDescent="0.2">
      <c r="A526" s="20" t="s">
        <v>499</v>
      </c>
      <c r="B526" s="53" t="s">
        <v>436</v>
      </c>
      <c r="C526" s="15" t="s">
        <v>437</v>
      </c>
      <c r="D526" s="59" t="s">
        <v>435</v>
      </c>
      <c r="E526" s="68" t="s">
        <v>431</v>
      </c>
      <c r="F526" s="68" t="s">
        <v>431</v>
      </c>
      <c r="G526" s="68" t="s">
        <v>431</v>
      </c>
      <c r="H526" s="69" t="s">
        <v>431</v>
      </c>
      <c r="I526" s="11" t="s">
        <v>431</v>
      </c>
    </row>
    <row r="527" spans="1:9" ht="63.75" x14ac:dyDescent="0.2">
      <c r="A527" s="20"/>
      <c r="B527" s="54"/>
      <c r="C527" s="15" t="s">
        <v>7</v>
      </c>
      <c r="D527" s="15" t="s">
        <v>8</v>
      </c>
      <c r="E527" s="68">
        <v>0</v>
      </c>
      <c r="F527" s="70" t="s">
        <v>431</v>
      </c>
      <c r="G527" s="70" t="s">
        <v>431</v>
      </c>
      <c r="H527" s="69" t="s">
        <v>431</v>
      </c>
      <c r="I527" s="11" t="s">
        <v>431</v>
      </c>
    </row>
    <row r="528" spans="1:9" ht="38.25" x14ac:dyDescent="0.2">
      <c r="A528" s="20" t="s">
        <v>500</v>
      </c>
      <c r="B528" s="21" t="s">
        <v>439</v>
      </c>
      <c r="C528" s="15" t="s">
        <v>3</v>
      </c>
      <c r="D528" s="59" t="s">
        <v>430</v>
      </c>
      <c r="E528" s="9" t="s">
        <v>431</v>
      </c>
      <c r="F528" s="9">
        <v>8</v>
      </c>
      <c r="G528" s="9">
        <v>10</v>
      </c>
      <c r="H528" s="9">
        <v>10</v>
      </c>
      <c r="I528" s="9">
        <v>10</v>
      </c>
    </row>
    <row r="529" spans="1:9" ht="63.75" x14ac:dyDescent="0.2">
      <c r="A529" s="20"/>
      <c r="B529" s="22"/>
      <c r="C529" s="15" t="s">
        <v>7</v>
      </c>
      <c r="D529" s="15" t="s">
        <v>8</v>
      </c>
      <c r="E529" s="9" t="s">
        <v>431</v>
      </c>
      <c r="F529" s="9">
        <v>2923.2</v>
      </c>
      <c r="G529" s="9">
        <v>3070.9</v>
      </c>
      <c r="H529" s="9">
        <v>3175.7</v>
      </c>
      <c r="I529" s="9">
        <v>3293.2</v>
      </c>
    </row>
    <row r="530" spans="1:9" ht="38.25" x14ac:dyDescent="0.2">
      <c r="A530" s="20" t="s">
        <v>501</v>
      </c>
      <c r="B530" s="18" t="s">
        <v>440</v>
      </c>
      <c r="C530" s="15" t="s">
        <v>3</v>
      </c>
      <c r="D530" s="15" t="s">
        <v>435</v>
      </c>
      <c r="E530" s="9" t="s">
        <v>431</v>
      </c>
      <c r="F530" s="9" t="s">
        <v>431</v>
      </c>
      <c r="G530" s="9">
        <v>50</v>
      </c>
      <c r="H530" s="9">
        <v>50</v>
      </c>
      <c r="I530" s="9">
        <v>50</v>
      </c>
    </row>
    <row r="531" spans="1:9" ht="63.75" x14ac:dyDescent="0.2">
      <c r="A531" s="20"/>
      <c r="B531" s="18"/>
      <c r="C531" s="15" t="s">
        <v>7</v>
      </c>
      <c r="D531" s="15" t="s">
        <v>8</v>
      </c>
      <c r="E531" s="9">
        <v>0</v>
      </c>
      <c r="F531" s="9">
        <v>0</v>
      </c>
      <c r="G531" s="9">
        <v>1717.8</v>
      </c>
      <c r="H531" s="9">
        <v>1770.5</v>
      </c>
      <c r="I531" s="9">
        <v>1836</v>
      </c>
    </row>
    <row r="532" spans="1:9" ht="63.75" x14ac:dyDescent="0.2">
      <c r="A532" s="20" t="s">
        <v>502</v>
      </c>
      <c r="B532" s="21" t="s">
        <v>441</v>
      </c>
      <c r="C532" s="15" t="s">
        <v>442</v>
      </c>
      <c r="D532" s="59" t="s">
        <v>430</v>
      </c>
      <c r="E532" s="9">
        <v>665601</v>
      </c>
      <c r="F532" s="9" t="s">
        <v>431</v>
      </c>
      <c r="G532" s="38" t="s">
        <v>431</v>
      </c>
      <c r="H532" s="9" t="s">
        <v>431</v>
      </c>
      <c r="I532" s="9" t="s">
        <v>431</v>
      </c>
    </row>
    <row r="533" spans="1:9" ht="63.75" x14ac:dyDescent="0.2">
      <c r="A533" s="20"/>
      <c r="B533" s="55"/>
      <c r="C533" s="15" t="s">
        <v>443</v>
      </c>
      <c r="D533" s="59" t="s">
        <v>430</v>
      </c>
      <c r="E533" s="9">
        <v>27593</v>
      </c>
      <c r="F533" s="9" t="s">
        <v>431</v>
      </c>
      <c r="G533" s="38" t="s">
        <v>431</v>
      </c>
      <c r="H533" s="9" t="s">
        <v>431</v>
      </c>
      <c r="I533" s="9" t="s">
        <v>431</v>
      </c>
    </row>
    <row r="534" spans="1:9" ht="63.75" x14ac:dyDescent="0.2">
      <c r="A534" s="20"/>
      <c r="B534" s="22"/>
      <c r="C534" s="15" t="s">
        <v>7</v>
      </c>
      <c r="D534" s="15" t="s">
        <v>8</v>
      </c>
      <c r="E534" s="9">
        <v>8174.9</v>
      </c>
      <c r="F534" s="9" t="s">
        <v>431</v>
      </c>
      <c r="G534" s="9" t="s">
        <v>431</v>
      </c>
      <c r="H534" s="9" t="s">
        <v>431</v>
      </c>
      <c r="I534" s="9" t="s">
        <v>431</v>
      </c>
    </row>
    <row r="535" spans="1:9" ht="25.5" x14ac:dyDescent="0.2">
      <c r="A535" s="20" t="s">
        <v>503</v>
      </c>
      <c r="B535" s="21" t="s">
        <v>444</v>
      </c>
      <c r="C535" s="15" t="s">
        <v>445</v>
      </c>
      <c r="D535" s="59" t="s">
        <v>430</v>
      </c>
      <c r="E535" s="9">
        <v>17</v>
      </c>
      <c r="F535" s="9" t="s">
        <v>431</v>
      </c>
      <c r="G535" s="9" t="s">
        <v>431</v>
      </c>
      <c r="H535" s="9" t="s">
        <v>431</v>
      </c>
      <c r="I535" s="9" t="s">
        <v>431</v>
      </c>
    </row>
    <row r="536" spans="1:9" ht="51" x14ac:dyDescent="0.2">
      <c r="A536" s="20"/>
      <c r="B536" s="55"/>
      <c r="C536" s="15" t="s">
        <v>446</v>
      </c>
      <c r="D536" s="59" t="s">
        <v>435</v>
      </c>
      <c r="E536" s="9">
        <v>437</v>
      </c>
      <c r="F536" s="9" t="s">
        <v>431</v>
      </c>
      <c r="G536" s="9" t="s">
        <v>431</v>
      </c>
      <c r="H536" s="9" t="s">
        <v>431</v>
      </c>
      <c r="I536" s="9" t="s">
        <v>431</v>
      </c>
    </row>
    <row r="537" spans="1:9" x14ac:dyDescent="0.2">
      <c r="A537" s="20"/>
      <c r="B537" s="55"/>
      <c r="C537" s="15" t="s">
        <v>447</v>
      </c>
      <c r="D537" s="59" t="s">
        <v>435</v>
      </c>
      <c r="E537" s="9">
        <v>57</v>
      </c>
      <c r="F537" s="9" t="s">
        <v>431</v>
      </c>
      <c r="G537" s="9" t="s">
        <v>431</v>
      </c>
      <c r="H537" s="9" t="s">
        <v>431</v>
      </c>
      <c r="I537" s="9" t="s">
        <v>431</v>
      </c>
    </row>
    <row r="538" spans="1:9" ht="63.75" x14ac:dyDescent="0.2">
      <c r="A538" s="20"/>
      <c r="B538" s="22"/>
      <c r="C538" s="15" t="s">
        <v>7</v>
      </c>
      <c r="D538" s="15" t="s">
        <v>8</v>
      </c>
      <c r="E538" s="9">
        <v>2810.9</v>
      </c>
      <c r="F538" s="9" t="s">
        <v>431</v>
      </c>
      <c r="G538" s="9" t="s">
        <v>431</v>
      </c>
      <c r="H538" s="9" t="s">
        <v>431</v>
      </c>
      <c r="I538" s="9" t="s">
        <v>431</v>
      </c>
    </row>
    <row r="539" spans="1:9" ht="76.5" x14ac:dyDescent="0.2">
      <c r="A539" s="20" t="s">
        <v>504</v>
      </c>
      <c r="B539" s="21" t="s">
        <v>441</v>
      </c>
      <c r="C539" s="15" t="s">
        <v>448</v>
      </c>
      <c r="D539" s="15" t="s">
        <v>449</v>
      </c>
      <c r="E539" s="9" t="s">
        <v>431</v>
      </c>
      <c r="F539" s="9">
        <v>3</v>
      </c>
      <c r="G539" s="9">
        <v>6</v>
      </c>
      <c r="H539" s="9">
        <v>6</v>
      </c>
      <c r="I539" s="9">
        <v>6</v>
      </c>
    </row>
    <row r="540" spans="1:9" ht="63.75" x14ac:dyDescent="0.2">
      <c r="A540" s="20"/>
      <c r="B540" s="22"/>
      <c r="C540" s="15" t="s">
        <v>7</v>
      </c>
      <c r="D540" s="15" t="s">
        <v>8</v>
      </c>
      <c r="E540" s="9" t="s">
        <v>431</v>
      </c>
      <c r="F540" s="9">
        <v>13594.2</v>
      </c>
      <c r="G540" s="9">
        <v>13253.8</v>
      </c>
      <c r="H540" s="9">
        <v>13609.4</v>
      </c>
      <c r="I540" s="9">
        <v>14113</v>
      </c>
    </row>
    <row r="541" spans="1:9" ht="63.75" x14ac:dyDescent="0.2">
      <c r="A541" s="20" t="s">
        <v>505</v>
      </c>
      <c r="B541" s="50" t="s">
        <v>450</v>
      </c>
      <c r="C541" s="15" t="s">
        <v>451</v>
      </c>
      <c r="D541" s="15" t="s">
        <v>435</v>
      </c>
      <c r="E541" s="38">
        <v>2</v>
      </c>
      <c r="F541" s="9">
        <v>1</v>
      </c>
      <c r="G541" s="9">
        <v>1</v>
      </c>
      <c r="H541" s="9">
        <v>1</v>
      </c>
      <c r="I541" s="9">
        <v>1</v>
      </c>
    </row>
    <row r="542" spans="1:9" ht="63.75" x14ac:dyDescent="0.2">
      <c r="A542" s="20"/>
      <c r="B542" s="52"/>
      <c r="C542" s="15" t="s">
        <v>7</v>
      </c>
      <c r="D542" s="15" t="s">
        <v>8</v>
      </c>
      <c r="E542" s="9">
        <v>1786.5</v>
      </c>
      <c r="F542" s="9">
        <v>1986.3</v>
      </c>
      <c r="G542" s="9">
        <v>2016.1</v>
      </c>
      <c r="H542" s="9">
        <v>2080.3000000000002</v>
      </c>
      <c r="I542" s="9">
        <v>2157.3000000000002</v>
      </c>
    </row>
    <row r="543" spans="1:9" ht="38.25" x14ac:dyDescent="0.2">
      <c r="A543" s="20" t="s">
        <v>506</v>
      </c>
      <c r="B543" s="56" t="s">
        <v>175</v>
      </c>
      <c r="C543" s="17" t="s">
        <v>452</v>
      </c>
      <c r="D543" s="17" t="s">
        <v>111</v>
      </c>
      <c r="E543" s="9" t="s">
        <v>453</v>
      </c>
      <c r="F543" s="9">
        <v>36</v>
      </c>
      <c r="G543" s="9" t="s">
        <v>454</v>
      </c>
      <c r="H543" s="9" t="s">
        <v>454</v>
      </c>
      <c r="I543" s="9" t="s">
        <v>454</v>
      </c>
    </row>
    <row r="544" spans="1:9" ht="38.25" x14ac:dyDescent="0.2">
      <c r="A544" s="20"/>
      <c r="B544" s="56"/>
      <c r="C544" s="17" t="s">
        <v>455</v>
      </c>
      <c r="D544" s="17" t="s">
        <v>111</v>
      </c>
      <c r="E544" s="9" t="s">
        <v>456</v>
      </c>
      <c r="F544" s="9">
        <v>231</v>
      </c>
      <c r="G544" s="9" t="s">
        <v>457</v>
      </c>
      <c r="H544" s="9" t="s">
        <v>457</v>
      </c>
      <c r="I544" s="9" t="s">
        <v>457</v>
      </c>
    </row>
    <row r="545" spans="1:9" ht="63.75" x14ac:dyDescent="0.2">
      <c r="A545" s="20"/>
      <c r="B545" s="56"/>
      <c r="C545" s="15" t="s">
        <v>7</v>
      </c>
      <c r="D545" s="15" t="s">
        <v>8</v>
      </c>
      <c r="E545" s="9">
        <v>17319.3</v>
      </c>
      <c r="F545" s="9">
        <v>17084.8</v>
      </c>
      <c r="G545" s="9">
        <v>20137.3</v>
      </c>
      <c r="H545" s="9">
        <v>20573.099999999999</v>
      </c>
      <c r="I545" s="9">
        <v>21030.7</v>
      </c>
    </row>
    <row r="546" spans="1:9" ht="38.25" x14ac:dyDescent="0.2">
      <c r="A546" s="20" t="s">
        <v>507</v>
      </c>
      <c r="B546" s="24" t="s">
        <v>458</v>
      </c>
      <c r="C546" s="17" t="s">
        <v>459</v>
      </c>
      <c r="D546" s="17" t="s">
        <v>435</v>
      </c>
      <c r="E546" s="9">
        <v>4</v>
      </c>
      <c r="F546" s="9">
        <v>4</v>
      </c>
      <c r="G546" s="9">
        <v>4</v>
      </c>
      <c r="H546" s="9">
        <v>4</v>
      </c>
      <c r="I546" s="9">
        <v>4</v>
      </c>
    </row>
    <row r="547" spans="1:9" ht="63.75" x14ac:dyDescent="0.2">
      <c r="A547" s="20"/>
      <c r="B547" s="24"/>
      <c r="C547" s="15" t="s">
        <v>7</v>
      </c>
      <c r="D547" s="15" t="s">
        <v>8</v>
      </c>
      <c r="E547" s="9" t="s">
        <v>460</v>
      </c>
      <c r="F547" s="9" t="s">
        <v>461</v>
      </c>
      <c r="G547" s="9" t="s">
        <v>462</v>
      </c>
      <c r="H547" s="9" t="s">
        <v>463</v>
      </c>
      <c r="I547" s="9" t="s">
        <v>464</v>
      </c>
    </row>
    <row r="548" spans="1:9" ht="25.5" x14ac:dyDescent="0.2">
      <c r="A548" s="20" t="s">
        <v>508</v>
      </c>
      <c r="B548" s="50" t="s">
        <v>465</v>
      </c>
      <c r="C548" s="17" t="s">
        <v>466</v>
      </c>
      <c r="D548" s="62" t="s">
        <v>435</v>
      </c>
      <c r="E548" s="9" t="s">
        <v>467</v>
      </c>
      <c r="F548" s="9" t="s">
        <v>468</v>
      </c>
      <c r="G548" s="71">
        <v>2000</v>
      </c>
      <c r="H548" s="71">
        <v>2000</v>
      </c>
      <c r="I548" s="71">
        <v>2000</v>
      </c>
    </row>
    <row r="549" spans="1:9" ht="25.5" x14ac:dyDescent="0.2">
      <c r="A549" s="20"/>
      <c r="B549" s="51"/>
      <c r="C549" s="17" t="s">
        <v>469</v>
      </c>
      <c r="D549" s="62" t="s">
        <v>435</v>
      </c>
      <c r="E549" s="9" t="s">
        <v>470</v>
      </c>
      <c r="F549" s="9" t="s">
        <v>471</v>
      </c>
      <c r="G549" s="71">
        <v>9000</v>
      </c>
      <c r="H549" s="71">
        <v>9000</v>
      </c>
      <c r="I549" s="71">
        <v>9000</v>
      </c>
    </row>
    <row r="550" spans="1:9" ht="38.25" x14ac:dyDescent="0.2">
      <c r="A550" s="20"/>
      <c r="B550" s="51"/>
      <c r="C550" s="17" t="s">
        <v>472</v>
      </c>
      <c r="D550" s="62" t="s">
        <v>435</v>
      </c>
      <c r="E550" s="9" t="s">
        <v>473</v>
      </c>
      <c r="F550" s="9" t="s">
        <v>474</v>
      </c>
      <c r="G550" s="71">
        <v>8700</v>
      </c>
      <c r="H550" s="71">
        <v>8700</v>
      </c>
      <c r="I550" s="71">
        <v>8700</v>
      </c>
    </row>
    <row r="551" spans="1:9" ht="63.75" x14ac:dyDescent="0.2">
      <c r="A551" s="20"/>
      <c r="B551" s="52"/>
      <c r="C551" s="17" t="s">
        <v>7</v>
      </c>
      <c r="D551" s="15" t="s">
        <v>8</v>
      </c>
      <c r="E551" s="9" t="s">
        <v>475</v>
      </c>
      <c r="F551" s="9" t="s">
        <v>476</v>
      </c>
      <c r="G551" s="71">
        <v>3204.2</v>
      </c>
      <c r="H551" s="71">
        <v>3314</v>
      </c>
      <c r="I551" s="71">
        <v>3436.7</v>
      </c>
    </row>
    <row r="552" spans="1:9" ht="12.75" customHeight="1" x14ac:dyDescent="0.2">
      <c r="A552" s="20" t="s">
        <v>509</v>
      </c>
      <c r="B552" s="50" t="s">
        <v>477</v>
      </c>
      <c r="C552" s="17" t="s">
        <v>478</v>
      </c>
      <c r="D552" s="62" t="s">
        <v>435</v>
      </c>
      <c r="E552" s="9" t="s">
        <v>479</v>
      </c>
      <c r="F552" s="9" t="s">
        <v>480</v>
      </c>
      <c r="G552" s="71">
        <v>300</v>
      </c>
      <c r="H552" s="71">
        <v>300</v>
      </c>
      <c r="I552" s="71">
        <v>300</v>
      </c>
    </row>
    <row r="553" spans="1:9" ht="38.25" x14ac:dyDescent="0.2">
      <c r="A553" s="20"/>
      <c r="B553" s="51"/>
      <c r="C553" s="17" t="s">
        <v>481</v>
      </c>
      <c r="D553" s="62" t="s">
        <v>435</v>
      </c>
      <c r="E553" s="9" t="s">
        <v>482</v>
      </c>
      <c r="F553" s="9" t="s">
        <v>483</v>
      </c>
      <c r="G553" s="71">
        <v>2700</v>
      </c>
      <c r="H553" s="71">
        <v>2700</v>
      </c>
      <c r="I553" s="71">
        <v>2700</v>
      </c>
    </row>
    <row r="554" spans="1:9" ht="38.25" x14ac:dyDescent="0.2">
      <c r="A554" s="20"/>
      <c r="B554" s="51"/>
      <c r="C554" s="17" t="s">
        <v>484</v>
      </c>
      <c r="D554" s="62" t="s">
        <v>435</v>
      </c>
      <c r="E554" s="9" t="s">
        <v>485</v>
      </c>
      <c r="F554" s="9" t="s">
        <v>486</v>
      </c>
      <c r="G554" s="71">
        <v>200</v>
      </c>
      <c r="H554" s="71">
        <v>200</v>
      </c>
      <c r="I554" s="71">
        <v>200</v>
      </c>
    </row>
    <row r="555" spans="1:9" ht="63.75" x14ac:dyDescent="0.2">
      <c r="A555" s="20"/>
      <c r="B555" s="52"/>
      <c r="C555" s="17" t="s">
        <v>7</v>
      </c>
      <c r="D555" s="15" t="s">
        <v>8</v>
      </c>
      <c r="E555" s="9" t="s">
        <v>487</v>
      </c>
      <c r="F555" s="9" t="s">
        <v>488</v>
      </c>
      <c r="G555" s="71">
        <v>1832.1</v>
      </c>
      <c r="H555" s="71">
        <v>1889.3</v>
      </c>
      <c r="I555" s="71">
        <v>1959.2</v>
      </c>
    </row>
    <row r="556" spans="1:9" ht="38.25" x14ac:dyDescent="0.2">
      <c r="A556" s="20" t="s">
        <v>510</v>
      </c>
      <c r="B556" s="50" t="s">
        <v>489</v>
      </c>
      <c r="C556" s="17" t="s">
        <v>490</v>
      </c>
      <c r="D556" s="62" t="s">
        <v>435</v>
      </c>
      <c r="E556" s="9" t="s">
        <v>438</v>
      </c>
      <c r="F556" s="9" t="s">
        <v>438</v>
      </c>
      <c r="G556" s="71">
        <v>4</v>
      </c>
      <c r="H556" s="71">
        <v>4</v>
      </c>
      <c r="I556" s="71">
        <v>4</v>
      </c>
    </row>
    <row r="557" spans="1:9" ht="63.75" x14ac:dyDescent="0.2">
      <c r="A557" s="20"/>
      <c r="B557" s="52"/>
      <c r="C557" s="17" t="s">
        <v>7</v>
      </c>
      <c r="D557" s="15" t="s">
        <v>8</v>
      </c>
      <c r="E557" s="9" t="s">
        <v>491</v>
      </c>
      <c r="F557" s="9" t="s">
        <v>492</v>
      </c>
      <c r="G557" s="71">
        <v>1671.1</v>
      </c>
      <c r="H557" s="71">
        <v>1722.1</v>
      </c>
      <c r="I557" s="71">
        <v>1785.8</v>
      </c>
    </row>
    <row r="558" spans="1:9" ht="51" customHeight="1" x14ac:dyDescent="0.2">
      <c r="A558" s="20" t="s">
        <v>511</v>
      </c>
      <c r="B558" s="21" t="s">
        <v>493</v>
      </c>
      <c r="C558" s="17" t="s">
        <v>494</v>
      </c>
      <c r="D558" s="15" t="s">
        <v>430</v>
      </c>
      <c r="E558" s="9" t="s">
        <v>495</v>
      </c>
      <c r="F558" s="9" t="s">
        <v>496</v>
      </c>
      <c r="G558" s="71">
        <v>250</v>
      </c>
      <c r="H558" s="71">
        <v>250</v>
      </c>
      <c r="I558" s="71">
        <v>250</v>
      </c>
    </row>
    <row r="559" spans="1:9" ht="51" x14ac:dyDescent="0.2">
      <c r="A559" s="20"/>
      <c r="B559" s="22"/>
      <c r="C559" s="17" t="s">
        <v>132</v>
      </c>
      <c r="D559" s="15" t="s">
        <v>8</v>
      </c>
      <c r="E559" s="9">
        <v>1905.6</v>
      </c>
      <c r="F559" s="9">
        <v>4726.6000000000004</v>
      </c>
      <c r="G559" s="9">
        <v>4904.5</v>
      </c>
      <c r="H559" s="9">
        <v>5079.7</v>
      </c>
      <c r="I559" s="9">
        <v>5267.8</v>
      </c>
    </row>
    <row r="560" spans="1:9" ht="25.5" x14ac:dyDescent="0.2">
      <c r="A560" s="40"/>
      <c r="B560" s="12" t="s">
        <v>1081</v>
      </c>
      <c r="C560" s="17"/>
      <c r="D560" s="61" t="s">
        <v>8</v>
      </c>
      <c r="E560" s="11">
        <v>52603.700000000004</v>
      </c>
      <c r="F560" s="11">
        <v>51238.399999999994</v>
      </c>
      <c r="G560" s="11">
        <v>56408.499999999985</v>
      </c>
      <c r="H560" s="11">
        <v>57978.299999999996</v>
      </c>
      <c r="I560" s="11">
        <v>59820.299999999996</v>
      </c>
    </row>
    <row r="561" spans="1:9" ht="12.75" customHeight="1" x14ac:dyDescent="0.2">
      <c r="A561" s="10">
        <v>6</v>
      </c>
      <c r="B561" s="19" t="s">
        <v>522</v>
      </c>
      <c r="C561" s="19"/>
      <c r="D561" s="19"/>
      <c r="E561" s="19"/>
      <c r="F561" s="19"/>
      <c r="G561" s="19"/>
      <c r="H561" s="19"/>
      <c r="I561" s="19"/>
    </row>
    <row r="562" spans="1:9" ht="38.25" x14ac:dyDescent="0.2">
      <c r="A562" s="20" t="s">
        <v>518</v>
      </c>
      <c r="B562" s="21" t="s">
        <v>175</v>
      </c>
      <c r="C562" s="17" t="s">
        <v>3</v>
      </c>
      <c r="D562" s="15" t="s">
        <v>512</v>
      </c>
      <c r="E562" s="9">
        <v>36.301000000000002</v>
      </c>
      <c r="F562" s="9">
        <v>35.335000000000001</v>
      </c>
      <c r="G562" s="71">
        <v>35.298999999999999</v>
      </c>
      <c r="H562" s="71">
        <v>35.298999999999999</v>
      </c>
      <c r="I562" s="71">
        <v>35.298999999999999</v>
      </c>
    </row>
    <row r="563" spans="1:9" ht="63.75" x14ac:dyDescent="0.2">
      <c r="A563" s="20"/>
      <c r="B563" s="22"/>
      <c r="C563" s="17" t="s">
        <v>7</v>
      </c>
      <c r="D563" s="15" t="s">
        <v>8</v>
      </c>
      <c r="E563" s="9">
        <v>183181.1</v>
      </c>
      <c r="F563" s="9">
        <v>185333.3</v>
      </c>
      <c r="G563" s="9">
        <v>225708</v>
      </c>
      <c r="H563" s="9">
        <v>231221.5</v>
      </c>
      <c r="I563" s="9">
        <v>238000.9</v>
      </c>
    </row>
    <row r="564" spans="1:9" ht="38.25" x14ac:dyDescent="0.2">
      <c r="A564" s="20" t="s">
        <v>519</v>
      </c>
      <c r="B564" s="21" t="s">
        <v>513</v>
      </c>
      <c r="C564" s="17" t="s">
        <v>3</v>
      </c>
      <c r="D564" s="15" t="s">
        <v>514</v>
      </c>
      <c r="E564" s="9">
        <v>15139</v>
      </c>
      <c r="F564" s="9">
        <v>15554</v>
      </c>
      <c r="G564" s="71">
        <v>15352</v>
      </c>
      <c r="H564" s="71">
        <v>15352</v>
      </c>
      <c r="I564" s="71">
        <v>15428</v>
      </c>
    </row>
    <row r="565" spans="1:9" ht="63.75" x14ac:dyDescent="0.2">
      <c r="A565" s="20"/>
      <c r="B565" s="22"/>
      <c r="C565" s="17" t="s">
        <v>7</v>
      </c>
      <c r="D565" s="15" t="s">
        <v>8</v>
      </c>
      <c r="E565" s="9">
        <v>41424.9</v>
      </c>
      <c r="F565" s="9">
        <v>41067.800000000003</v>
      </c>
      <c r="G565" s="9">
        <v>51021.9</v>
      </c>
      <c r="H565" s="9">
        <v>53179.1</v>
      </c>
      <c r="I565" s="9">
        <v>54738.2</v>
      </c>
    </row>
    <row r="566" spans="1:9" ht="38.25" x14ac:dyDescent="0.2">
      <c r="A566" s="20" t="s">
        <v>520</v>
      </c>
      <c r="B566" s="21" t="s">
        <v>515</v>
      </c>
      <c r="C566" s="17" t="s">
        <v>3</v>
      </c>
      <c r="D566" s="15" t="s">
        <v>430</v>
      </c>
      <c r="E566" s="9">
        <v>2265</v>
      </c>
      <c r="F566" s="9">
        <v>2156</v>
      </c>
      <c r="G566" s="71">
        <v>2368</v>
      </c>
      <c r="H566" s="71">
        <v>2368</v>
      </c>
      <c r="I566" s="71">
        <v>2368</v>
      </c>
    </row>
    <row r="567" spans="1:9" ht="63.75" x14ac:dyDescent="0.2">
      <c r="A567" s="20"/>
      <c r="B567" s="22"/>
      <c r="C567" s="17" t="s">
        <v>7</v>
      </c>
      <c r="D567" s="15" t="s">
        <v>8</v>
      </c>
      <c r="E567" s="9">
        <v>36826.800000000003</v>
      </c>
      <c r="F567" s="9">
        <v>32089.3</v>
      </c>
      <c r="G567" s="9">
        <v>30816.1</v>
      </c>
      <c r="H567" s="9">
        <v>31389.5</v>
      </c>
      <c r="I567" s="9">
        <v>32309.9</v>
      </c>
    </row>
    <row r="568" spans="1:9" ht="38.25" x14ac:dyDescent="0.2">
      <c r="A568" s="20" t="s">
        <v>521</v>
      </c>
      <c r="B568" s="21" t="s">
        <v>516</v>
      </c>
      <c r="C568" s="17" t="s">
        <v>3</v>
      </c>
      <c r="D568" s="15" t="s">
        <v>517</v>
      </c>
      <c r="E568" s="9">
        <v>131048.3</v>
      </c>
      <c r="F568" s="9">
        <v>131015</v>
      </c>
      <c r="G568" s="71">
        <v>131118</v>
      </c>
      <c r="H568" s="71">
        <v>131118</v>
      </c>
      <c r="I568" s="71">
        <v>131508</v>
      </c>
    </row>
    <row r="569" spans="1:9" ht="63.75" x14ac:dyDescent="0.2">
      <c r="A569" s="20"/>
      <c r="B569" s="22"/>
      <c r="C569" s="17" t="s">
        <v>7</v>
      </c>
      <c r="D569" s="15" t="s">
        <v>8</v>
      </c>
      <c r="E569" s="9">
        <v>123080.48</v>
      </c>
      <c r="F569" s="9">
        <v>133287.04999999999</v>
      </c>
      <c r="G569" s="9">
        <v>150738.49</v>
      </c>
      <c r="H569" s="9">
        <v>155497.09</v>
      </c>
      <c r="I569" s="9">
        <v>160445.9</v>
      </c>
    </row>
    <row r="570" spans="1:9" ht="25.5" x14ac:dyDescent="0.2">
      <c r="A570" s="40"/>
      <c r="B570" s="12" t="s">
        <v>1082</v>
      </c>
      <c r="C570" s="17"/>
      <c r="D570" s="61" t="s">
        <v>8</v>
      </c>
      <c r="E570" s="11">
        <v>384513.27999999997</v>
      </c>
      <c r="F570" s="11">
        <v>391777.44999999995</v>
      </c>
      <c r="G570" s="11">
        <v>458284.49</v>
      </c>
      <c r="H570" s="11">
        <v>471287.18999999994</v>
      </c>
      <c r="I570" s="11">
        <v>485494.9</v>
      </c>
    </row>
    <row r="571" spans="1:9" x14ac:dyDescent="0.2">
      <c r="A571" s="10">
        <v>7</v>
      </c>
      <c r="B571" s="19" t="s">
        <v>526</v>
      </c>
      <c r="C571" s="19"/>
      <c r="D571" s="19"/>
      <c r="E571" s="19"/>
      <c r="F571" s="19"/>
      <c r="G571" s="19"/>
      <c r="H571" s="19"/>
      <c r="I571" s="19"/>
    </row>
    <row r="572" spans="1:9" ht="38.25" customHeight="1" x14ac:dyDescent="0.2">
      <c r="A572" s="20" t="s">
        <v>527</v>
      </c>
      <c r="B572" s="21" t="s">
        <v>523</v>
      </c>
      <c r="C572" s="17" t="s">
        <v>3</v>
      </c>
      <c r="D572" s="15" t="s">
        <v>524</v>
      </c>
      <c r="E572" s="9">
        <v>57</v>
      </c>
      <c r="F572" s="9">
        <v>63</v>
      </c>
      <c r="G572" s="71">
        <v>20</v>
      </c>
      <c r="H572" s="71">
        <v>20</v>
      </c>
      <c r="I572" s="71">
        <v>20</v>
      </c>
    </row>
    <row r="573" spans="1:9" ht="63.75" x14ac:dyDescent="0.2">
      <c r="A573" s="20"/>
      <c r="B573" s="22"/>
      <c r="C573" s="17" t="s">
        <v>7</v>
      </c>
      <c r="D573" s="15" t="s">
        <v>8</v>
      </c>
      <c r="E573" s="9">
        <v>14424.6</v>
      </c>
      <c r="F573" s="9">
        <v>12198.5</v>
      </c>
      <c r="G573" s="9">
        <v>14235</v>
      </c>
      <c r="H573" s="9">
        <v>14765</v>
      </c>
      <c r="I573" s="9">
        <v>15316.2</v>
      </c>
    </row>
    <row r="574" spans="1:9" ht="38.25" customHeight="1" x14ac:dyDescent="0.2">
      <c r="A574" s="20" t="s">
        <v>528</v>
      </c>
      <c r="B574" s="21" t="s">
        <v>525</v>
      </c>
      <c r="C574" s="17" t="s">
        <v>3</v>
      </c>
      <c r="D574" s="15" t="s">
        <v>524</v>
      </c>
      <c r="E574" s="9">
        <v>18</v>
      </c>
      <c r="F574" s="9">
        <v>31</v>
      </c>
      <c r="G574" s="71">
        <v>5</v>
      </c>
      <c r="H574" s="71">
        <v>5</v>
      </c>
      <c r="I574" s="71">
        <v>5</v>
      </c>
    </row>
    <row r="575" spans="1:9" ht="63.75" x14ac:dyDescent="0.2">
      <c r="A575" s="20"/>
      <c r="B575" s="22"/>
      <c r="C575" s="17" t="s">
        <v>7</v>
      </c>
      <c r="D575" s="15" t="s">
        <v>8</v>
      </c>
      <c r="E575" s="9">
        <v>1400</v>
      </c>
      <c r="F575" s="9">
        <v>8640</v>
      </c>
      <c r="G575" s="9">
        <v>22451.7</v>
      </c>
      <c r="H575" s="9">
        <v>23294.9</v>
      </c>
      <c r="I575" s="9">
        <v>24171.8</v>
      </c>
    </row>
    <row r="576" spans="1:9" ht="38.25" x14ac:dyDescent="0.2">
      <c r="A576" s="20" t="s">
        <v>529</v>
      </c>
      <c r="B576" s="21" t="s">
        <v>0</v>
      </c>
      <c r="C576" s="17" t="s">
        <v>3</v>
      </c>
      <c r="D576" s="15" t="s">
        <v>431</v>
      </c>
      <c r="E576" s="9" t="s">
        <v>431</v>
      </c>
      <c r="F576" s="9" t="s">
        <v>431</v>
      </c>
      <c r="G576" s="9" t="s">
        <v>431</v>
      </c>
      <c r="H576" s="9" t="s">
        <v>431</v>
      </c>
      <c r="I576" s="9" t="s">
        <v>431</v>
      </c>
    </row>
    <row r="577" spans="1:9" ht="63.75" x14ac:dyDescent="0.2">
      <c r="A577" s="20"/>
      <c r="B577" s="22"/>
      <c r="C577" s="17" t="s">
        <v>7</v>
      </c>
      <c r="D577" s="15" t="s">
        <v>8</v>
      </c>
      <c r="E577" s="9" t="s">
        <v>431</v>
      </c>
      <c r="F577" s="9" t="s">
        <v>431</v>
      </c>
      <c r="G577" s="9" t="s">
        <v>431</v>
      </c>
      <c r="H577" s="9" t="s">
        <v>431</v>
      </c>
      <c r="I577" s="9" t="s">
        <v>431</v>
      </c>
    </row>
    <row r="578" spans="1:9" ht="38.25" x14ac:dyDescent="0.2">
      <c r="A578" s="40"/>
      <c r="B578" s="12" t="s">
        <v>5</v>
      </c>
      <c r="C578" s="17"/>
      <c r="D578" s="61" t="s">
        <v>8</v>
      </c>
      <c r="E578" s="11">
        <v>15824.6</v>
      </c>
      <c r="F578" s="11">
        <v>20838.5</v>
      </c>
      <c r="G578" s="11">
        <v>36686.699999999997</v>
      </c>
      <c r="H578" s="11">
        <v>38059.9</v>
      </c>
      <c r="I578" s="11">
        <v>39488</v>
      </c>
    </row>
    <row r="579" spans="1:9" ht="12.75" customHeight="1" x14ac:dyDescent="0.2">
      <c r="A579" s="10">
        <v>8</v>
      </c>
      <c r="B579" s="19" t="s">
        <v>534</v>
      </c>
      <c r="C579" s="19"/>
      <c r="D579" s="19"/>
      <c r="E579" s="19"/>
      <c r="F579" s="19"/>
      <c r="G579" s="19"/>
      <c r="H579" s="19"/>
      <c r="I579" s="19"/>
    </row>
    <row r="580" spans="1:9" ht="38.25" x14ac:dyDescent="0.2">
      <c r="A580" s="20" t="s">
        <v>535</v>
      </c>
      <c r="B580" s="21" t="s">
        <v>530</v>
      </c>
      <c r="C580" s="17" t="s">
        <v>3</v>
      </c>
      <c r="D580" s="15" t="s">
        <v>531</v>
      </c>
      <c r="E580" s="9">
        <v>1448</v>
      </c>
      <c r="F580" s="9">
        <v>1464</v>
      </c>
      <c r="G580" s="71">
        <v>1464</v>
      </c>
      <c r="H580" s="71">
        <v>1464</v>
      </c>
      <c r="I580" s="71">
        <v>1464</v>
      </c>
    </row>
    <row r="581" spans="1:9" ht="63.75" x14ac:dyDescent="0.2">
      <c r="A581" s="20"/>
      <c r="B581" s="22"/>
      <c r="C581" s="17" t="s">
        <v>7</v>
      </c>
      <c r="D581" s="15" t="s">
        <v>8</v>
      </c>
      <c r="E581" s="9">
        <v>36912.9</v>
      </c>
      <c r="F581" s="9">
        <v>3643.7</v>
      </c>
      <c r="G581" s="9">
        <v>38145.300000000003</v>
      </c>
      <c r="H581" s="9">
        <v>39415.4</v>
      </c>
      <c r="I581" s="9">
        <v>40736.400000000001</v>
      </c>
    </row>
    <row r="582" spans="1:9" ht="38.25" x14ac:dyDescent="0.2">
      <c r="A582" s="20" t="s">
        <v>536</v>
      </c>
      <c r="B582" s="21" t="s">
        <v>532</v>
      </c>
      <c r="C582" s="17" t="s">
        <v>3</v>
      </c>
      <c r="D582" s="15" t="s">
        <v>533</v>
      </c>
      <c r="E582" s="9">
        <v>251</v>
      </c>
      <c r="F582" s="9">
        <v>209</v>
      </c>
      <c r="G582" s="71">
        <v>209</v>
      </c>
      <c r="H582" s="71">
        <v>209</v>
      </c>
      <c r="I582" s="71">
        <v>209</v>
      </c>
    </row>
    <row r="583" spans="1:9" ht="63.75" x14ac:dyDescent="0.2">
      <c r="A583" s="20"/>
      <c r="B583" s="22"/>
      <c r="C583" s="17" t="s">
        <v>7</v>
      </c>
      <c r="D583" s="15" t="s">
        <v>8</v>
      </c>
      <c r="E583" s="9">
        <v>1647</v>
      </c>
      <c r="F583" s="9">
        <v>2064.6</v>
      </c>
      <c r="G583" s="9">
        <v>2213.23</v>
      </c>
      <c r="H583" s="9">
        <v>2301.9</v>
      </c>
      <c r="I583" s="9">
        <v>2394.1</v>
      </c>
    </row>
    <row r="584" spans="1:9" ht="38.25" x14ac:dyDescent="0.2">
      <c r="A584" s="20" t="s">
        <v>537</v>
      </c>
      <c r="B584" s="21" t="s">
        <v>0</v>
      </c>
      <c r="C584" s="17" t="s">
        <v>3</v>
      </c>
      <c r="D584" s="15" t="s">
        <v>431</v>
      </c>
      <c r="E584" s="9" t="s">
        <v>431</v>
      </c>
      <c r="F584" s="9" t="s">
        <v>431</v>
      </c>
      <c r="G584" s="71" t="s">
        <v>431</v>
      </c>
      <c r="H584" s="71" t="s">
        <v>431</v>
      </c>
      <c r="I584" s="71" t="s">
        <v>431</v>
      </c>
    </row>
    <row r="585" spans="1:9" ht="63.75" x14ac:dyDescent="0.2">
      <c r="A585" s="20"/>
      <c r="B585" s="22"/>
      <c r="C585" s="17" t="s">
        <v>7</v>
      </c>
      <c r="D585" s="15" t="s">
        <v>8</v>
      </c>
      <c r="E585" s="9" t="s">
        <v>431</v>
      </c>
      <c r="F585" s="9" t="s">
        <v>431</v>
      </c>
      <c r="G585" s="9" t="s">
        <v>431</v>
      </c>
      <c r="H585" s="9" t="s">
        <v>431</v>
      </c>
      <c r="I585" s="9" t="s">
        <v>431</v>
      </c>
    </row>
    <row r="586" spans="1:9" ht="25.5" x14ac:dyDescent="0.2">
      <c r="A586" s="40"/>
      <c r="B586" s="12" t="s">
        <v>1083</v>
      </c>
      <c r="C586" s="17"/>
      <c r="D586" s="61" t="s">
        <v>8</v>
      </c>
      <c r="E586" s="11">
        <f>SUMIF($D$337:$D$342,"тыс. руб.",E580:E585)</f>
        <v>38559.9</v>
      </c>
      <c r="F586" s="11">
        <f>SUMIF($D$337:$D$342,"тыс. руб.",F580:F585)</f>
        <v>5708.2999999999993</v>
      </c>
      <c r="G586" s="11">
        <f>SUMIF($D$337:$D$342,"тыс. руб.",G580:G585)</f>
        <v>40358.530000000006</v>
      </c>
      <c r="H586" s="11">
        <f>SUMIF($D$337:$D$342,"тыс. руб.",H580:H585)</f>
        <v>41717.300000000003</v>
      </c>
      <c r="I586" s="11">
        <f>SUMIF($D$337:$D$342,"тыс. руб.",I580:I585)</f>
        <v>43130.5</v>
      </c>
    </row>
    <row r="587" spans="1:9" x14ac:dyDescent="0.2">
      <c r="A587" s="10">
        <v>9</v>
      </c>
      <c r="B587" s="19" t="s">
        <v>538</v>
      </c>
      <c r="C587" s="19"/>
      <c r="D587" s="19"/>
      <c r="E587" s="19"/>
      <c r="F587" s="19"/>
      <c r="G587" s="19"/>
      <c r="H587" s="19"/>
      <c r="I587" s="19"/>
    </row>
    <row r="588" spans="1:9" ht="38.25" x14ac:dyDescent="0.2">
      <c r="A588" s="20" t="s">
        <v>617</v>
      </c>
      <c r="B588" s="21" t="s">
        <v>539</v>
      </c>
      <c r="C588" s="17" t="s">
        <v>3</v>
      </c>
      <c r="D588" s="15" t="s">
        <v>540</v>
      </c>
      <c r="E588" s="9">
        <v>195936</v>
      </c>
      <c r="F588" s="9">
        <v>419597</v>
      </c>
      <c r="G588" s="71">
        <v>423448</v>
      </c>
      <c r="H588" s="71">
        <v>427648</v>
      </c>
      <c r="I588" s="71">
        <v>431943</v>
      </c>
    </row>
    <row r="589" spans="1:9" ht="63.75" x14ac:dyDescent="0.2">
      <c r="A589" s="20"/>
      <c r="B589" s="22"/>
      <c r="C589" s="17" t="s">
        <v>7</v>
      </c>
      <c r="D589" s="15" t="s">
        <v>8</v>
      </c>
      <c r="E589" s="9">
        <v>99656.309158112315</v>
      </c>
      <c r="F589" s="9">
        <v>100762.44996952446</v>
      </c>
      <c r="G589" s="9">
        <v>112105.83156513092</v>
      </c>
      <c r="H589" s="9">
        <v>121634.3949362491</v>
      </c>
      <c r="I589" s="9">
        <v>132516.38808658236</v>
      </c>
    </row>
    <row r="590" spans="1:9" ht="38.25" x14ac:dyDescent="0.2">
      <c r="A590" s="20" t="s">
        <v>618</v>
      </c>
      <c r="B590" s="21" t="s">
        <v>541</v>
      </c>
      <c r="C590" s="17" t="s">
        <v>3</v>
      </c>
      <c r="D590" s="15" t="s">
        <v>540</v>
      </c>
      <c r="E590" s="9">
        <v>16007</v>
      </c>
      <c r="F590" s="9">
        <v>29900</v>
      </c>
      <c r="G590" s="71">
        <v>30615</v>
      </c>
      <c r="H590" s="71">
        <v>31136</v>
      </c>
      <c r="I590" s="71">
        <v>31720</v>
      </c>
    </row>
    <row r="591" spans="1:9" ht="63.75" x14ac:dyDescent="0.2">
      <c r="A591" s="20"/>
      <c r="B591" s="22"/>
      <c r="C591" s="17" t="s">
        <v>7</v>
      </c>
      <c r="D591" s="15" t="s">
        <v>8</v>
      </c>
      <c r="E591" s="9">
        <v>15219.734719324984</v>
      </c>
      <c r="F591" s="9">
        <v>15929.919534353339</v>
      </c>
      <c r="G591" s="9">
        <v>14313.430813967876</v>
      </c>
      <c r="H591" s="9">
        <v>15190.935449001998</v>
      </c>
      <c r="I591" s="9">
        <v>16155.921099804811</v>
      </c>
    </row>
    <row r="592" spans="1:9" ht="38.25" x14ac:dyDescent="0.2">
      <c r="A592" s="20" t="s">
        <v>619</v>
      </c>
      <c r="B592" s="21" t="s">
        <v>542</v>
      </c>
      <c r="C592" s="17" t="s">
        <v>3</v>
      </c>
      <c r="D592" s="15" t="s">
        <v>540</v>
      </c>
      <c r="E592" s="9">
        <v>337113</v>
      </c>
      <c r="F592" s="9">
        <v>166204</v>
      </c>
      <c r="G592" s="71">
        <v>372600</v>
      </c>
      <c r="H592" s="71">
        <v>412800</v>
      </c>
      <c r="I592" s="71">
        <v>453000</v>
      </c>
    </row>
    <row r="593" spans="1:9" ht="63.75" x14ac:dyDescent="0.2">
      <c r="A593" s="20"/>
      <c r="B593" s="22"/>
      <c r="C593" s="17" t="s">
        <v>7</v>
      </c>
      <c r="D593" s="15" t="s">
        <v>8</v>
      </c>
      <c r="E593" s="9">
        <v>13008.35593918634</v>
      </c>
      <c r="F593" s="9">
        <v>18741.170753669594</v>
      </c>
      <c r="G593" s="9">
        <v>18277.435904362763</v>
      </c>
      <c r="H593" s="9">
        <v>18632.35358377856</v>
      </c>
      <c r="I593" s="9">
        <v>19292.416239235812</v>
      </c>
    </row>
    <row r="594" spans="1:9" ht="38.25" x14ac:dyDescent="0.2">
      <c r="A594" s="20" t="s">
        <v>620</v>
      </c>
      <c r="B594" s="21" t="s">
        <v>543</v>
      </c>
      <c r="C594" s="17" t="s">
        <v>3</v>
      </c>
      <c r="D594" s="15" t="s">
        <v>540</v>
      </c>
      <c r="E594" s="9"/>
      <c r="F594" s="9"/>
      <c r="G594" s="71">
        <v>14000</v>
      </c>
      <c r="H594" s="71">
        <v>15000</v>
      </c>
      <c r="I594" s="71">
        <v>16000</v>
      </c>
    </row>
    <row r="595" spans="1:9" ht="63.75" x14ac:dyDescent="0.2">
      <c r="A595" s="20"/>
      <c r="B595" s="22"/>
      <c r="C595" s="17" t="s">
        <v>7</v>
      </c>
      <c r="D595" s="15" t="s">
        <v>8</v>
      </c>
      <c r="E595" s="9"/>
      <c r="F595" s="9"/>
      <c r="G595" s="9">
        <v>3457.6276625678338</v>
      </c>
      <c r="H595" s="9">
        <v>3621.077270527986</v>
      </c>
      <c r="I595" s="9">
        <v>3805.0627409473636</v>
      </c>
    </row>
    <row r="596" spans="1:9" ht="38.25" x14ac:dyDescent="0.2">
      <c r="A596" s="20" t="s">
        <v>621</v>
      </c>
      <c r="B596" s="21" t="s">
        <v>544</v>
      </c>
      <c r="C596" s="17" t="s">
        <v>3</v>
      </c>
      <c r="D596" s="15" t="s">
        <v>545</v>
      </c>
      <c r="E596" s="9"/>
      <c r="F596" s="9">
        <v>30</v>
      </c>
      <c r="G596" s="71"/>
      <c r="H596" s="71"/>
      <c r="I596" s="71"/>
    </row>
    <row r="597" spans="1:9" ht="63.75" x14ac:dyDescent="0.2">
      <c r="A597" s="20"/>
      <c r="B597" s="22"/>
      <c r="C597" s="17" t="s">
        <v>7</v>
      </c>
      <c r="D597" s="15" t="s">
        <v>8</v>
      </c>
      <c r="E597" s="9"/>
      <c r="F597" s="9">
        <v>3833.1840877237291</v>
      </c>
      <c r="G597" s="9"/>
      <c r="H597" s="9"/>
      <c r="I597" s="9"/>
    </row>
    <row r="598" spans="1:9" ht="38.25" x14ac:dyDescent="0.2">
      <c r="A598" s="20" t="s">
        <v>622</v>
      </c>
      <c r="B598" s="21" t="s">
        <v>546</v>
      </c>
      <c r="C598" s="17" t="s">
        <v>3</v>
      </c>
      <c r="D598" s="15" t="s">
        <v>547</v>
      </c>
      <c r="E598" s="9"/>
      <c r="F598" s="9">
        <v>1</v>
      </c>
      <c r="G598" s="71">
        <v>1</v>
      </c>
      <c r="H598" s="71">
        <v>1</v>
      </c>
      <c r="I598" s="71">
        <v>1</v>
      </c>
    </row>
    <row r="599" spans="1:9" ht="63.75" x14ac:dyDescent="0.2">
      <c r="A599" s="20"/>
      <c r="B599" s="22"/>
      <c r="C599" s="17" t="s">
        <v>7</v>
      </c>
      <c r="D599" s="15" t="s">
        <v>8</v>
      </c>
      <c r="E599" s="9"/>
      <c r="F599" s="9">
        <v>8723.6867442560397</v>
      </c>
      <c r="G599" s="9">
        <v>9355.3168582218095</v>
      </c>
      <c r="H599" s="9">
        <v>9922.2162806564866</v>
      </c>
      <c r="I599" s="9">
        <v>10530.187221758133</v>
      </c>
    </row>
    <row r="600" spans="1:9" ht="38.25" x14ac:dyDescent="0.2">
      <c r="A600" s="20" t="s">
        <v>623</v>
      </c>
      <c r="B600" s="21" t="s">
        <v>548</v>
      </c>
      <c r="C600" s="17" t="s">
        <v>3</v>
      </c>
      <c r="D600" s="15" t="s">
        <v>549</v>
      </c>
      <c r="E600" s="9">
        <v>60305</v>
      </c>
      <c r="F600" s="9">
        <v>164005</v>
      </c>
      <c r="G600" s="71">
        <v>154840</v>
      </c>
      <c r="H600" s="71">
        <v>174406</v>
      </c>
      <c r="I600" s="71">
        <v>175406</v>
      </c>
    </row>
    <row r="601" spans="1:9" ht="63.75" x14ac:dyDescent="0.2">
      <c r="A601" s="20"/>
      <c r="B601" s="22"/>
      <c r="C601" s="17" t="s">
        <v>7</v>
      </c>
      <c r="D601" s="15" t="s">
        <v>8</v>
      </c>
      <c r="E601" s="9">
        <v>33773.346253338299</v>
      </c>
      <c r="F601" s="9">
        <v>44454.454692518149</v>
      </c>
      <c r="G601" s="9">
        <v>39141.074251559185</v>
      </c>
      <c r="H601" s="9">
        <v>36172.148222112097</v>
      </c>
      <c r="I601" s="9">
        <v>37538.030934627299</v>
      </c>
    </row>
    <row r="602" spans="1:9" ht="38.25" x14ac:dyDescent="0.2">
      <c r="A602" s="20" t="s">
        <v>624</v>
      </c>
      <c r="B602" s="21" t="s">
        <v>550</v>
      </c>
      <c r="C602" s="17" t="s">
        <v>3</v>
      </c>
      <c r="D602" s="15" t="s">
        <v>551</v>
      </c>
      <c r="E602" s="9">
        <v>87</v>
      </c>
      <c r="F602" s="9">
        <v>64</v>
      </c>
      <c r="G602" s="71">
        <v>59</v>
      </c>
      <c r="H602" s="71">
        <v>59</v>
      </c>
      <c r="I602" s="71">
        <v>59</v>
      </c>
    </row>
    <row r="603" spans="1:9" ht="63.75" x14ac:dyDescent="0.2">
      <c r="A603" s="20"/>
      <c r="B603" s="22"/>
      <c r="C603" s="17" t="s">
        <v>7</v>
      </c>
      <c r="D603" s="15" t="s">
        <v>8</v>
      </c>
      <c r="E603" s="9">
        <v>5910.0572387636876</v>
      </c>
      <c r="F603" s="9">
        <v>8492.3021082283776</v>
      </c>
      <c r="G603" s="9">
        <v>9226.7639741224157</v>
      </c>
      <c r="H603" s="9">
        <v>9967.3533272077657</v>
      </c>
      <c r="I603" s="9">
        <v>10414.056693387942</v>
      </c>
    </row>
    <row r="604" spans="1:9" ht="38.25" x14ac:dyDescent="0.2">
      <c r="A604" s="20" t="s">
        <v>625</v>
      </c>
      <c r="B604" s="21" t="s">
        <v>552</v>
      </c>
      <c r="C604" s="17" t="s">
        <v>3</v>
      </c>
      <c r="D604" s="15" t="s">
        <v>549</v>
      </c>
      <c r="E604" s="9">
        <v>158686</v>
      </c>
      <c r="F604" s="9">
        <v>75000</v>
      </c>
      <c r="G604" s="71">
        <v>90000</v>
      </c>
      <c r="H604" s="71">
        <v>95000</v>
      </c>
      <c r="I604" s="71">
        <v>100000</v>
      </c>
    </row>
    <row r="605" spans="1:9" ht="63.75" x14ac:dyDescent="0.2">
      <c r="A605" s="20"/>
      <c r="B605" s="22"/>
      <c r="C605" s="17" t="s">
        <v>7</v>
      </c>
      <c r="D605" s="15" t="s">
        <v>8</v>
      </c>
      <c r="E605" s="9">
        <v>23423.735646557263</v>
      </c>
      <c r="F605" s="9">
        <v>30916.244763965566</v>
      </c>
      <c r="G605" s="9">
        <v>39052.893571214125</v>
      </c>
      <c r="H605" s="9">
        <v>45253.829011993606</v>
      </c>
      <c r="I605" s="9">
        <v>48470.845761056087</v>
      </c>
    </row>
    <row r="606" spans="1:9" ht="38.25" x14ac:dyDescent="0.2">
      <c r="A606" s="20" t="s">
        <v>626</v>
      </c>
      <c r="B606" s="21" t="s">
        <v>553</v>
      </c>
      <c r="C606" s="17" t="s">
        <v>3</v>
      </c>
      <c r="D606" s="15" t="s">
        <v>554</v>
      </c>
      <c r="E606" s="9"/>
      <c r="F606" s="9">
        <v>254</v>
      </c>
      <c r="G606" s="71">
        <v>256</v>
      </c>
      <c r="H606" s="71">
        <v>259</v>
      </c>
      <c r="I606" s="71">
        <v>259</v>
      </c>
    </row>
    <row r="607" spans="1:9" ht="63.75" x14ac:dyDescent="0.2">
      <c r="A607" s="20"/>
      <c r="B607" s="22"/>
      <c r="C607" s="17" t="s">
        <v>7</v>
      </c>
      <c r="D607" s="15" t="s">
        <v>8</v>
      </c>
      <c r="E607" s="9"/>
      <c r="F607" s="9">
        <v>23262.818597087411</v>
      </c>
      <c r="G607" s="9">
        <v>23875.486046949834</v>
      </c>
      <c r="H607" s="9">
        <v>25692.465630110899</v>
      </c>
      <c r="I607" s="9">
        <v>27071.715565598588</v>
      </c>
    </row>
    <row r="608" spans="1:9" ht="38.25" x14ac:dyDescent="0.2">
      <c r="A608" s="20" t="s">
        <v>627</v>
      </c>
      <c r="B608" s="21" t="s">
        <v>555</v>
      </c>
      <c r="C608" s="17" t="s">
        <v>3</v>
      </c>
      <c r="D608" s="15" t="s">
        <v>556</v>
      </c>
      <c r="E608" s="9"/>
      <c r="F608" s="9">
        <v>1</v>
      </c>
      <c r="G608" s="71">
        <v>1</v>
      </c>
      <c r="H608" s="71">
        <v>1</v>
      </c>
      <c r="I608" s="71">
        <v>1</v>
      </c>
    </row>
    <row r="609" spans="1:9" ht="63.75" x14ac:dyDescent="0.2">
      <c r="A609" s="20"/>
      <c r="B609" s="22"/>
      <c r="C609" s="17" t="s">
        <v>7</v>
      </c>
      <c r="D609" s="15" t="s">
        <v>8</v>
      </c>
      <c r="E609" s="9"/>
      <c r="F609" s="9">
        <v>5730.8977588292528</v>
      </c>
      <c r="G609" s="9">
        <v>5836.1096643645542</v>
      </c>
      <c r="H609" s="9">
        <v>6208.3072144567914</v>
      </c>
      <c r="I609" s="9">
        <v>6542.263245088946</v>
      </c>
    </row>
    <row r="610" spans="1:9" ht="38.25" x14ac:dyDescent="0.2">
      <c r="A610" s="20" t="s">
        <v>628</v>
      </c>
      <c r="B610" s="21" t="s">
        <v>557</v>
      </c>
      <c r="C610" s="17" t="s">
        <v>3</v>
      </c>
      <c r="D610" s="15" t="s">
        <v>540</v>
      </c>
      <c r="E610" s="9">
        <v>23518</v>
      </c>
      <c r="F610" s="9">
        <v>107842</v>
      </c>
      <c r="G610" s="71">
        <v>100452</v>
      </c>
      <c r="H610" s="71">
        <v>102852</v>
      </c>
      <c r="I610" s="71">
        <v>103766</v>
      </c>
    </row>
    <row r="611" spans="1:9" ht="63.75" x14ac:dyDescent="0.2">
      <c r="A611" s="20"/>
      <c r="B611" s="22"/>
      <c r="C611" s="17" t="s">
        <v>7</v>
      </c>
      <c r="D611" s="15" t="s">
        <v>8</v>
      </c>
      <c r="E611" s="9">
        <v>53056.691905092135</v>
      </c>
      <c r="F611" s="9">
        <v>46874.011862725405</v>
      </c>
      <c r="G611" s="9">
        <v>59593.979924426167</v>
      </c>
      <c r="H611" s="9">
        <v>61803.756422861079</v>
      </c>
      <c r="I611" s="9">
        <v>66565.211568255007</v>
      </c>
    </row>
    <row r="612" spans="1:9" ht="38.25" x14ac:dyDescent="0.2">
      <c r="A612" s="20" t="s">
        <v>629</v>
      </c>
      <c r="B612" s="21" t="s">
        <v>558</v>
      </c>
      <c r="C612" s="17" t="s">
        <v>3</v>
      </c>
      <c r="D612" s="15" t="s">
        <v>559</v>
      </c>
      <c r="E612" s="9">
        <v>12</v>
      </c>
      <c r="F612" s="9">
        <v>29</v>
      </c>
      <c r="G612" s="71">
        <v>30</v>
      </c>
      <c r="H612" s="71">
        <v>31</v>
      </c>
      <c r="I612" s="71">
        <v>31</v>
      </c>
    </row>
    <row r="613" spans="1:9" ht="63.75" x14ac:dyDescent="0.2">
      <c r="A613" s="20"/>
      <c r="B613" s="22"/>
      <c r="C613" s="17" t="s">
        <v>7</v>
      </c>
      <c r="D613" s="15" t="s">
        <v>8</v>
      </c>
      <c r="E613" s="9">
        <v>14150.167487915365</v>
      </c>
      <c r="F613" s="9">
        <v>22689.617193322658</v>
      </c>
      <c r="G613" s="9">
        <v>25743.608924895703</v>
      </c>
      <c r="H613" s="9">
        <v>25310.534207993005</v>
      </c>
      <c r="I613" s="9">
        <v>27131.841880866057</v>
      </c>
    </row>
    <row r="614" spans="1:9" ht="38.25" x14ac:dyDescent="0.2">
      <c r="A614" s="20" t="s">
        <v>630</v>
      </c>
      <c r="B614" s="21" t="s">
        <v>560</v>
      </c>
      <c r="C614" s="17" t="s">
        <v>3</v>
      </c>
      <c r="D614" s="15" t="s">
        <v>559</v>
      </c>
      <c r="E614" s="9">
        <v>9</v>
      </c>
      <c r="F614" s="9">
        <v>41</v>
      </c>
      <c r="G614" s="71">
        <v>42</v>
      </c>
      <c r="H614" s="71">
        <v>43</v>
      </c>
      <c r="I614" s="71">
        <v>44</v>
      </c>
    </row>
    <row r="615" spans="1:9" ht="63.75" x14ac:dyDescent="0.2">
      <c r="A615" s="20"/>
      <c r="B615" s="22"/>
      <c r="C615" s="17" t="s">
        <v>7</v>
      </c>
      <c r="D615" s="15" t="s">
        <v>8</v>
      </c>
      <c r="E615" s="9">
        <v>12815.59932060053</v>
      </c>
      <c r="F615" s="9">
        <v>13380.232439364305</v>
      </c>
      <c r="G615" s="9">
        <v>14063.407481813436</v>
      </c>
      <c r="H615" s="9">
        <v>14593.909440665529</v>
      </c>
      <c r="I615" s="9">
        <v>15319.546233124771</v>
      </c>
    </row>
    <row r="616" spans="1:9" ht="38.25" x14ac:dyDescent="0.2">
      <c r="A616" s="20" t="s">
        <v>631</v>
      </c>
      <c r="B616" s="21" t="s">
        <v>561</v>
      </c>
      <c r="C616" s="17" t="s">
        <v>3</v>
      </c>
      <c r="D616" s="15" t="s">
        <v>562</v>
      </c>
      <c r="E616" s="9">
        <v>10990</v>
      </c>
      <c r="F616" s="9">
        <v>25000</v>
      </c>
      <c r="G616" s="71">
        <v>25000</v>
      </c>
      <c r="H616" s="71">
        <v>25000</v>
      </c>
      <c r="I616" s="71">
        <v>25000</v>
      </c>
    </row>
    <row r="617" spans="1:9" ht="63.75" x14ac:dyDescent="0.2">
      <c r="A617" s="20"/>
      <c r="B617" s="22"/>
      <c r="C617" s="17" t="s">
        <v>7</v>
      </c>
      <c r="D617" s="15" t="s">
        <v>8</v>
      </c>
      <c r="E617" s="9">
        <v>36221.958585995053</v>
      </c>
      <c r="F617" s="9">
        <v>37216.04186413774</v>
      </c>
      <c r="G617" s="9">
        <v>34457.781294946602</v>
      </c>
      <c r="H617" s="9">
        <v>36244.153887338529</v>
      </c>
      <c r="I617" s="9">
        <v>38353.615141796407</v>
      </c>
    </row>
    <row r="618" spans="1:9" ht="38.25" x14ac:dyDescent="0.2">
      <c r="A618" s="20" t="s">
        <v>632</v>
      </c>
      <c r="B618" s="21" t="s">
        <v>563</v>
      </c>
      <c r="C618" s="17" t="s">
        <v>3</v>
      </c>
      <c r="D618" s="15" t="s">
        <v>559</v>
      </c>
      <c r="E618" s="9">
        <v>92</v>
      </c>
      <c r="F618" s="9">
        <v>235</v>
      </c>
      <c r="G618" s="71">
        <v>190</v>
      </c>
      <c r="H618" s="71">
        <v>190</v>
      </c>
      <c r="I618" s="71">
        <v>190</v>
      </c>
    </row>
    <row r="619" spans="1:9" ht="63.75" x14ac:dyDescent="0.2">
      <c r="A619" s="20"/>
      <c r="B619" s="22"/>
      <c r="C619" s="17" t="s">
        <v>7</v>
      </c>
      <c r="D619" s="15" t="s">
        <v>8</v>
      </c>
      <c r="E619" s="9">
        <v>4938.9593139210565</v>
      </c>
      <c r="F619" s="9">
        <v>4679.508535363113</v>
      </c>
      <c r="G619" s="9">
        <v>5587.9371220942785</v>
      </c>
      <c r="H619" s="9">
        <v>6051.491904445671</v>
      </c>
      <c r="I619" s="9">
        <v>6479.3064774588256</v>
      </c>
    </row>
    <row r="620" spans="1:9" ht="38.25" x14ac:dyDescent="0.2">
      <c r="A620" s="20" t="s">
        <v>633</v>
      </c>
      <c r="B620" s="21" t="s">
        <v>564</v>
      </c>
      <c r="C620" s="17" t="s">
        <v>3</v>
      </c>
      <c r="D620" s="15" t="s">
        <v>559</v>
      </c>
      <c r="E620" s="9">
        <v>0</v>
      </c>
      <c r="F620" s="9">
        <v>12</v>
      </c>
      <c r="G620" s="71">
        <v>10</v>
      </c>
      <c r="H620" s="71">
        <v>12</v>
      </c>
      <c r="I620" s="71">
        <v>12</v>
      </c>
    </row>
    <row r="621" spans="1:9" ht="63.75" x14ac:dyDescent="0.2">
      <c r="A621" s="20"/>
      <c r="B621" s="22"/>
      <c r="C621" s="17" t="s">
        <v>7</v>
      </c>
      <c r="D621" s="15" t="s">
        <v>8</v>
      </c>
      <c r="E621" s="9">
        <v>1575.1665601763166</v>
      </c>
      <c r="F621" s="9">
        <v>1820.1095473096402</v>
      </c>
      <c r="G621" s="9">
        <v>2037.2183606980925</v>
      </c>
      <c r="H621" s="9">
        <v>2191.7366214818903</v>
      </c>
      <c r="I621" s="9">
        <v>2334.3414791529417</v>
      </c>
    </row>
    <row r="622" spans="1:9" ht="38.25" x14ac:dyDescent="0.2">
      <c r="A622" s="20" t="s">
        <v>634</v>
      </c>
      <c r="B622" s="21" t="s">
        <v>565</v>
      </c>
      <c r="C622" s="17" t="s">
        <v>3</v>
      </c>
      <c r="D622" s="15" t="s">
        <v>566</v>
      </c>
      <c r="E622" s="9"/>
      <c r="F622" s="9">
        <v>2500</v>
      </c>
      <c r="G622" s="71">
        <v>2600</v>
      </c>
      <c r="H622" s="71">
        <v>2600</v>
      </c>
      <c r="I622" s="71">
        <v>2600</v>
      </c>
    </row>
    <row r="623" spans="1:9" ht="63.75" x14ac:dyDescent="0.2">
      <c r="A623" s="20"/>
      <c r="B623" s="22"/>
      <c r="C623" s="17" t="s">
        <v>7</v>
      </c>
      <c r="D623" s="15" t="s">
        <v>8</v>
      </c>
      <c r="E623" s="9"/>
      <c r="F623" s="9">
        <v>4914.0518397690385</v>
      </c>
      <c r="G623" s="9">
        <v>5016.8190813961846</v>
      </c>
      <c r="H623" s="9">
        <v>5325.8556029637812</v>
      </c>
      <c r="I623" s="9">
        <v>5611.065318305883</v>
      </c>
    </row>
    <row r="624" spans="1:9" ht="38.25" x14ac:dyDescent="0.2">
      <c r="A624" s="20" t="s">
        <v>635</v>
      </c>
      <c r="B624" s="21" t="s">
        <v>567</v>
      </c>
      <c r="C624" s="17" t="s">
        <v>3</v>
      </c>
      <c r="D624" s="15" t="s">
        <v>568</v>
      </c>
      <c r="E624" s="9"/>
      <c r="F624" s="9">
        <v>724</v>
      </c>
      <c r="G624" s="71">
        <v>724</v>
      </c>
      <c r="H624" s="71">
        <v>724</v>
      </c>
      <c r="I624" s="71">
        <v>724</v>
      </c>
    </row>
    <row r="625" spans="1:9" ht="63.75" x14ac:dyDescent="0.2">
      <c r="A625" s="20"/>
      <c r="B625" s="22"/>
      <c r="C625" s="17" t="s">
        <v>7</v>
      </c>
      <c r="D625" s="15" t="s">
        <v>8</v>
      </c>
      <c r="E625" s="9"/>
      <c r="F625" s="9">
        <v>39992.157847307251</v>
      </c>
      <c r="G625" s="9">
        <v>44802.644790676859</v>
      </c>
      <c r="H625" s="9">
        <v>47343.08307153231</v>
      </c>
      <c r="I625" s="9">
        <v>50052.188376116581</v>
      </c>
    </row>
    <row r="626" spans="1:9" ht="38.25" x14ac:dyDescent="0.2">
      <c r="A626" s="20" t="s">
        <v>636</v>
      </c>
      <c r="B626" s="21" t="s">
        <v>569</v>
      </c>
      <c r="C626" s="17" t="s">
        <v>3</v>
      </c>
      <c r="D626" s="15" t="s">
        <v>568</v>
      </c>
      <c r="E626" s="9"/>
      <c r="F626" s="9">
        <v>436</v>
      </c>
      <c r="G626" s="71">
        <v>450</v>
      </c>
      <c r="H626" s="71">
        <v>480</v>
      </c>
      <c r="I626" s="71">
        <v>480</v>
      </c>
    </row>
    <row r="627" spans="1:9" ht="63.75" x14ac:dyDescent="0.2">
      <c r="A627" s="20"/>
      <c r="B627" s="22"/>
      <c r="C627" s="17" t="s">
        <v>7</v>
      </c>
      <c r="D627" s="15" t="s">
        <v>8</v>
      </c>
      <c r="E627" s="9"/>
      <c r="F627" s="9">
        <v>1227.6434435076299</v>
      </c>
      <c r="G627" s="9">
        <v>81.29008887866803</v>
      </c>
      <c r="H627" s="9">
        <v>102.49389449926457</v>
      </c>
      <c r="I627" s="9">
        <v>356.28000318906197</v>
      </c>
    </row>
    <row r="628" spans="1:9" ht="38.25" customHeight="1" x14ac:dyDescent="0.2">
      <c r="A628" s="20" t="s">
        <v>637</v>
      </c>
      <c r="B628" s="21" t="s">
        <v>570</v>
      </c>
      <c r="C628" s="17" t="s">
        <v>3</v>
      </c>
      <c r="D628" s="15" t="s">
        <v>571</v>
      </c>
      <c r="E628" s="9"/>
      <c r="F628" s="9">
        <v>9000</v>
      </c>
      <c r="G628" s="71">
        <v>9270</v>
      </c>
      <c r="H628" s="71">
        <v>9548</v>
      </c>
      <c r="I628" s="71">
        <v>9600</v>
      </c>
    </row>
    <row r="629" spans="1:9" ht="63.75" x14ac:dyDescent="0.2">
      <c r="A629" s="20"/>
      <c r="B629" s="22"/>
      <c r="C629" s="17" t="s">
        <v>7</v>
      </c>
      <c r="D629" s="15" t="s">
        <v>8</v>
      </c>
      <c r="E629" s="9"/>
      <c r="F629" s="9">
        <v>32970.373774030515</v>
      </c>
      <c r="G629" s="9">
        <v>35542.557694135328</v>
      </c>
      <c r="H629" s="9">
        <v>38372.879870740035</v>
      </c>
      <c r="I629" s="9">
        <v>40736.826470231477</v>
      </c>
    </row>
    <row r="630" spans="1:9" ht="38.25" customHeight="1" x14ac:dyDescent="0.2">
      <c r="A630" s="20" t="s">
        <v>638</v>
      </c>
      <c r="B630" s="21" t="s">
        <v>572</v>
      </c>
      <c r="C630" s="17" t="s">
        <v>3</v>
      </c>
      <c r="D630" s="15" t="s">
        <v>571</v>
      </c>
      <c r="E630" s="9">
        <v>150</v>
      </c>
      <c r="F630" s="9">
        <v>156</v>
      </c>
      <c r="G630" s="71">
        <v>160</v>
      </c>
      <c r="H630" s="71">
        <v>160</v>
      </c>
      <c r="I630" s="71">
        <v>160</v>
      </c>
    </row>
    <row r="631" spans="1:9" ht="63.75" x14ac:dyDescent="0.2">
      <c r="A631" s="20"/>
      <c r="B631" s="22"/>
      <c r="C631" s="17" t="s">
        <v>7</v>
      </c>
      <c r="D631" s="15" t="s">
        <v>8</v>
      </c>
      <c r="E631" s="9">
        <v>88882.69123804757</v>
      </c>
      <c r="F631" s="9">
        <v>96088.319455041885</v>
      </c>
      <c r="G631" s="9">
        <v>103614.3421790258</v>
      </c>
      <c r="H631" s="9">
        <v>108297.27010429918</v>
      </c>
      <c r="I631" s="9">
        <v>113837.54823644357</v>
      </c>
    </row>
    <row r="632" spans="1:9" ht="38.25" customHeight="1" x14ac:dyDescent="0.2">
      <c r="A632" s="20" t="s">
        <v>639</v>
      </c>
      <c r="B632" s="21" t="s">
        <v>573</v>
      </c>
      <c r="C632" s="17" t="s">
        <v>3</v>
      </c>
      <c r="D632" s="15" t="s">
        <v>571</v>
      </c>
      <c r="E632" s="9">
        <v>5</v>
      </c>
      <c r="F632" s="9">
        <v>6</v>
      </c>
      <c r="G632" s="71"/>
      <c r="H632" s="71"/>
      <c r="I632" s="71"/>
    </row>
    <row r="633" spans="1:9" ht="63.75" x14ac:dyDescent="0.2">
      <c r="A633" s="20"/>
      <c r="B633" s="22"/>
      <c r="C633" s="17" t="s">
        <v>7</v>
      </c>
      <c r="D633" s="15" t="s">
        <v>8</v>
      </c>
      <c r="E633" s="9">
        <v>4605.3501519546417</v>
      </c>
      <c r="F633" s="9">
        <v>5007.4066971062903</v>
      </c>
      <c r="G633" s="9"/>
      <c r="H633" s="9"/>
      <c r="I633" s="9"/>
    </row>
    <row r="634" spans="1:9" ht="38.25" customHeight="1" x14ac:dyDescent="0.2">
      <c r="A634" s="20" t="s">
        <v>640</v>
      </c>
      <c r="B634" s="21" t="s">
        <v>574</v>
      </c>
      <c r="C634" s="17" t="s">
        <v>3</v>
      </c>
      <c r="D634" s="15" t="s">
        <v>571</v>
      </c>
      <c r="E634" s="9">
        <v>28</v>
      </c>
      <c r="F634" s="9">
        <v>28</v>
      </c>
      <c r="G634" s="71">
        <v>30</v>
      </c>
      <c r="H634" s="71">
        <v>30</v>
      </c>
      <c r="I634" s="71">
        <v>30</v>
      </c>
    </row>
    <row r="635" spans="1:9" ht="63.75" x14ac:dyDescent="0.2">
      <c r="A635" s="20"/>
      <c r="B635" s="22"/>
      <c r="C635" s="17" t="s">
        <v>7</v>
      </c>
      <c r="D635" s="15" t="s">
        <v>8</v>
      </c>
      <c r="E635" s="9">
        <v>7273.7487199999996</v>
      </c>
      <c r="F635" s="9">
        <v>7878.8988395220094</v>
      </c>
      <c r="G635" s="9">
        <v>8417.1167816477391</v>
      </c>
      <c r="H635" s="9">
        <v>8789.6231968953725</v>
      </c>
      <c r="I635" s="9">
        <v>9230.952685085198</v>
      </c>
    </row>
    <row r="636" spans="1:9" ht="38.25" x14ac:dyDescent="0.2">
      <c r="A636" s="20" t="s">
        <v>641</v>
      </c>
      <c r="B636" s="21" t="s">
        <v>575</v>
      </c>
      <c r="C636" s="17" t="s">
        <v>3</v>
      </c>
      <c r="D636" s="15" t="s">
        <v>547</v>
      </c>
      <c r="E636" s="9"/>
      <c r="F636" s="9">
        <v>1</v>
      </c>
      <c r="G636" s="71">
        <v>1</v>
      </c>
      <c r="H636" s="71">
        <v>1</v>
      </c>
      <c r="I636" s="71">
        <v>1</v>
      </c>
    </row>
    <row r="637" spans="1:9" ht="63.75" x14ac:dyDescent="0.2">
      <c r="A637" s="20"/>
      <c r="B637" s="22"/>
      <c r="C637" s="17" t="s">
        <v>7</v>
      </c>
      <c r="D637" s="15" t="s">
        <v>8</v>
      </c>
      <c r="E637" s="9"/>
      <c r="F637" s="9">
        <v>2402.2179171093094</v>
      </c>
      <c r="G637" s="9">
        <v>2207.5366082481623</v>
      </c>
      <c r="H637" s="9">
        <v>2254.8108967148783</v>
      </c>
      <c r="I637" s="9">
        <v>2317.8299372117217</v>
      </c>
    </row>
    <row r="638" spans="1:9" ht="38.25" customHeight="1" x14ac:dyDescent="0.2">
      <c r="A638" s="20" t="s">
        <v>642</v>
      </c>
      <c r="B638" s="21" t="s">
        <v>576</v>
      </c>
      <c r="C638" s="17" t="s">
        <v>3</v>
      </c>
      <c r="D638" s="15" t="s">
        <v>556</v>
      </c>
      <c r="E638" s="9"/>
      <c r="F638" s="9">
        <v>18</v>
      </c>
      <c r="G638" s="71">
        <v>14</v>
      </c>
      <c r="H638" s="71">
        <v>15</v>
      </c>
      <c r="I638" s="71">
        <v>18</v>
      </c>
    </row>
    <row r="639" spans="1:9" ht="63.75" x14ac:dyDescent="0.2">
      <c r="A639" s="20"/>
      <c r="B639" s="22"/>
      <c r="C639" s="17" t="s">
        <v>7</v>
      </c>
      <c r="D639" s="15" t="s">
        <v>8</v>
      </c>
      <c r="E639" s="9"/>
      <c r="F639" s="9">
        <v>1051.8910893733769</v>
      </c>
      <c r="G639" s="9">
        <v>965.59943414717168</v>
      </c>
      <c r="H639" s="9">
        <v>985.84880349004982</v>
      </c>
      <c r="I639" s="9">
        <v>1012.8571437029831</v>
      </c>
    </row>
    <row r="640" spans="1:9" ht="38.25" x14ac:dyDescent="0.2">
      <c r="A640" s="20" t="s">
        <v>643</v>
      </c>
      <c r="B640" s="21" t="s">
        <v>577</v>
      </c>
      <c r="C640" s="17" t="s">
        <v>3</v>
      </c>
      <c r="D640" s="15" t="s">
        <v>578</v>
      </c>
      <c r="E640" s="9">
        <v>1605558</v>
      </c>
      <c r="F640" s="9">
        <v>1354800</v>
      </c>
      <c r="G640" s="71">
        <v>1337800</v>
      </c>
      <c r="H640" s="71">
        <v>1332300</v>
      </c>
      <c r="I640" s="71">
        <v>1326600</v>
      </c>
    </row>
    <row r="641" spans="1:9" ht="63.75" x14ac:dyDescent="0.2">
      <c r="A641" s="20"/>
      <c r="B641" s="22"/>
      <c r="C641" s="17" t="s">
        <v>7</v>
      </c>
      <c r="D641" s="15" t="s">
        <v>8</v>
      </c>
      <c r="E641" s="9">
        <v>49524.98155323659</v>
      </c>
      <c r="F641" s="9">
        <v>51135.242864364351</v>
      </c>
      <c r="G641" s="9">
        <v>52054.406664295748</v>
      </c>
      <c r="H641" s="9">
        <v>53878.706636329945</v>
      </c>
      <c r="I641" s="9">
        <v>55814.973954491485</v>
      </c>
    </row>
    <row r="642" spans="1:9" ht="38.25" x14ac:dyDescent="0.2">
      <c r="A642" s="20" t="s">
        <v>644</v>
      </c>
      <c r="B642" s="21" t="s">
        <v>579</v>
      </c>
      <c r="C642" s="17" t="s">
        <v>3</v>
      </c>
      <c r="D642" s="15" t="s">
        <v>578</v>
      </c>
      <c r="E642" s="9">
        <v>94132</v>
      </c>
      <c r="F642" s="9">
        <v>54600</v>
      </c>
      <c r="G642" s="71">
        <v>52600</v>
      </c>
      <c r="H642" s="71">
        <v>49500</v>
      </c>
      <c r="I642" s="71">
        <v>44550</v>
      </c>
    </row>
    <row r="643" spans="1:9" ht="63.75" x14ac:dyDescent="0.2">
      <c r="A643" s="20"/>
      <c r="B643" s="22"/>
      <c r="C643" s="17" t="s">
        <v>7</v>
      </c>
      <c r="D643" s="15" t="s">
        <v>8</v>
      </c>
      <c r="E643" s="9">
        <v>23802.555625254859</v>
      </c>
      <c r="F643" s="9">
        <v>22431.974470306763</v>
      </c>
      <c r="G643" s="9">
        <v>21831.544536348778</v>
      </c>
      <c r="H643" s="9">
        <v>21885.824844892453</v>
      </c>
      <c r="I643" s="9">
        <v>20992.510653359488</v>
      </c>
    </row>
    <row r="644" spans="1:9" ht="38.25" x14ac:dyDescent="0.2">
      <c r="A644" s="20" t="s">
        <v>645</v>
      </c>
      <c r="B644" s="21" t="s">
        <v>580</v>
      </c>
      <c r="C644" s="17" t="s">
        <v>3</v>
      </c>
      <c r="D644" s="15" t="s">
        <v>581</v>
      </c>
      <c r="E644" s="9">
        <v>181057</v>
      </c>
      <c r="F644" s="9">
        <v>183270</v>
      </c>
      <c r="G644" s="71">
        <v>185320</v>
      </c>
      <c r="H644" s="71">
        <v>186920</v>
      </c>
      <c r="I644" s="71">
        <v>189520</v>
      </c>
    </row>
    <row r="645" spans="1:9" ht="63.75" x14ac:dyDescent="0.2">
      <c r="A645" s="20"/>
      <c r="B645" s="22"/>
      <c r="C645" s="17" t="s">
        <v>7</v>
      </c>
      <c r="D645" s="15" t="s">
        <v>8</v>
      </c>
      <c r="E645" s="9">
        <v>44783.66567571069</v>
      </c>
      <c r="F645" s="9">
        <v>34478.587972488203</v>
      </c>
      <c r="G645" s="9">
        <v>35244.005232602882</v>
      </c>
      <c r="H645" s="9">
        <v>37647.680090863651</v>
      </c>
      <c r="I645" s="9">
        <v>39792.233393591807</v>
      </c>
    </row>
    <row r="646" spans="1:9" ht="38.25" x14ac:dyDescent="0.2">
      <c r="A646" s="20" t="s">
        <v>646</v>
      </c>
      <c r="B646" s="21" t="s">
        <v>582</v>
      </c>
      <c r="C646" s="17" t="s">
        <v>3</v>
      </c>
      <c r="D646" s="15" t="s">
        <v>554</v>
      </c>
      <c r="E646" s="9">
        <v>139</v>
      </c>
      <c r="F646" s="9"/>
      <c r="G646" s="71"/>
      <c r="H646" s="71"/>
      <c r="I646" s="71"/>
    </row>
    <row r="647" spans="1:9" ht="63.75" x14ac:dyDescent="0.2">
      <c r="A647" s="20"/>
      <c r="B647" s="22"/>
      <c r="C647" s="17" t="s">
        <v>7</v>
      </c>
      <c r="D647" s="15" t="s">
        <v>8</v>
      </c>
      <c r="E647" s="9">
        <v>19374.528275549132</v>
      </c>
      <c r="F647" s="9"/>
      <c r="G647" s="9"/>
      <c r="H647" s="9"/>
      <c r="I647" s="9"/>
    </row>
    <row r="648" spans="1:9" ht="38.25" x14ac:dyDescent="0.2">
      <c r="A648" s="20" t="s">
        <v>647</v>
      </c>
      <c r="B648" s="21" t="s">
        <v>583</v>
      </c>
      <c r="C648" s="17" t="s">
        <v>3</v>
      </c>
      <c r="D648" s="15" t="s">
        <v>554</v>
      </c>
      <c r="E648" s="9">
        <v>87</v>
      </c>
      <c r="F648" s="9"/>
      <c r="G648" s="71"/>
      <c r="H648" s="71"/>
      <c r="I648" s="71"/>
    </row>
    <row r="649" spans="1:9" ht="63.75" x14ac:dyDescent="0.2">
      <c r="A649" s="20"/>
      <c r="B649" s="22"/>
      <c r="C649" s="17" t="s">
        <v>7</v>
      </c>
      <c r="D649" s="15" t="s">
        <v>8</v>
      </c>
      <c r="E649" s="9">
        <v>3463.5558231185573</v>
      </c>
      <c r="F649" s="9"/>
      <c r="G649" s="9"/>
      <c r="H649" s="9"/>
      <c r="I649" s="9"/>
    </row>
    <row r="650" spans="1:9" ht="38.25" x14ac:dyDescent="0.2">
      <c r="A650" s="20" t="s">
        <v>648</v>
      </c>
      <c r="B650" s="21" t="s">
        <v>584</v>
      </c>
      <c r="C650" s="17" t="s">
        <v>3</v>
      </c>
      <c r="D650" s="15" t="s">
        <v>547</v>
      </c>
      <c r="E650" s="9"/>
      <c r="F650" s="9">
        <v>1</v>
      </c>
      <c r="G650" s="71">
        <v>1</v>
      </c>
      <c r="H650" s="71">
        <v>1</v>
      </c>
      <c r="I650" s="71">
        <v>1</v>
      </c>
    </row>
    <row r="651" spans="1:9" ht="63.75" x14ac:dyDescent="0.2">
      <c r="A651" s="20"/>
      <c r="B651" s="22"/>
      <c r="C651" s="17" t="s">
        <v>7</v>
      </c>
      <c r="D651" s="15" t="s">
        <v>8</v>
      </c>
      <c r="E651" s="9"/>
      <c r="F651" s="9">
        <v>1674.4361036334096</v>
      </c>
      <c r="G651" s="9">
        <v>1951.1962576039007</v>
      </c>
      <c r="H651" s="9">
        <v>1910.2665060877696</v>
      </c>
      <c r="I651" s="9">
        <v>2154.4744113292845</v>
      </c>
    </row>
    <row r="652" spans="1:9" ht="38.25" x14ac:dyDescent="0.2">
      <c r="A652" s="20" t="s">
        <v>649</v>
      </c>
      <c r="B652" s="21" t="s">
        <v>585</v>
      </c>
      <c r="C652" s="17" t="s">
        <v>3</v>
      </c>
      <c r="D652" s="15" t="s">
        <v>586</v>
      </c>
      <c r="E652" s="9">
        <v>3</v>
      </c>
      <c r="F652" s="9"/>
      <c r="G652" s="71"/>
      <c r="H652" s="71"/>
      <c r="I652" s="71"/>
    </row>
    <row r="653" spans="1:9" ht="63.75" x14ac:dyDescent="0.2">
      <c r="A653" s="20"/>
      <c r="B653" s="22"/>
      <c r="C653" s="17" t="s">
        <v>7</v>
      </c>
      <c r="D653" s="15" t="s">
        <v>8</v>
      </c>
      <c r="E653" s="9">
        <v>5058.6890869623912</v>
      </c>
      <c r="F653" s="9"/>
      <c r="G653" s="9"/>
      <c r="H653" s="9"/>
      <c r="I653" s="9"/>
    </row>
    <row r="654" spans="1:9" ht="63.75" x14ac:dyDescent="0.2">
      <c r="A654" s="20" t="s">
        <v>650</v>
      </c>
      <c r="B654" s="21" t="s">
        <v>587</v>
      </c>
      <c r="C654" s="17" t="s">
        <v>3</v>
      </c>
      <c r="D654" s="15" t="s">
        <v>588</v>
      </c>
      <c r="E654" s="9">
        <v>2</v>
      </c>
      <c r="F654" s="9">
        <v>2</v>
      </c>
      <c r="G654" s="71">
        <v>2</v>
      </c>
      <c r="H654" s="71">
        <v>2</v>
      </c>
      <c r="I654" s="71">
        <v>2</v>
      </c>
    </row>
    <row r="655" spans="1:9" ht="63.75" x14ac:dyDescent="0.2">
      <c r="A655" s="20"/>
      <c r="B655" s="22"/>
      <c r="C655" s="17" t="s">
        <v>7</v>
      </c>
      <c r="D655" s="15" t="s">
        <v>8</v>
      </c>
      <c r="E655" s="9">
        <v>15729.394282672163</v>
      </c>
      <c r="F655" s="9">
        <v>21028.503717522428</v>
      </c>
      <c r="G655" s="9">
        <v>27845.761604311247</v>
      </c>
      <c r="H655" s="9">
        <v>28931.604226056999</v>
      </c>
      <c r="I655" s="9">
        <v>30522.074593262743</v>
      </c>
    </row>
    <row r="656" spans="1:9" ht="63.75" x14ac:dyDescent="0.2">
      <c r="A656" s="20" t="s">
        <v>651</v>
      </c>
      <c r="B656" s="21" t="s">
        <v>589</v>
      </c>
      <c r="C656" s="17" t="s">
        <v>3</v>
      </c>
      <c r="D656" s="15" t="s">
        <v>588</v>
      </c>
      <c r="E656" s="9">
        <v>4</v>
      </c>
      <c r="F656" s="9">
        <v>4</v>
      </c>
      <c r="G656" s="71">
        <v>4</v>
      </c>
      <c r="H656" s="71">
        <v>4</v>
      </c>
      <c r="I656" s="71">
        <v>4</v>
      </c>
    </row>
    <row r="657" spans="1:9" ht="63.75" x14ac:dyDescent="0.2">
      <c r="A657" s="20"/>
      <c r="B657" s="22"/>
      <c r="C657" s="17" t="s">
        <v>7</v>
      </c>
      <c r="D657" s="15" t="s">
        <v>8</v>
      </c>
      <c r="E657" s="9">
        <v>39498.171840000003</v>
      </c>
      <c r="F657" s="9">
        <v>41329.815837065202</v>
      </c>
      <c r="G657" s="9">
        <v>55207.823814553441</v>
      </c>
      <c r="H657" s="9">
        <v>56409.642393280861</v>
      </c>
      <c r="I657" s="9">
        <v>59408.75505739115</v>
      </c>
    </row>
    <row r="658" spans="1:9" ht="63.75" x14ac:dyDescent="0.2">
      <c r="A658" s="20" t="s">
        <v>652</v>
      </c>
      <c r="B658" s="21" t="s">
        <v>590</v>
      </c>
      <c r="C658" s="17" t="s">
        <v>3</v>
      </c>
      <c r="D658" s="15" t="s">
        <v>588</v>
      </c>
      <c r="E658" s="9">
        <v>5</v>
      </c>
      <c r="F658" s="9">
        <v>4</v>
      </c>
      <c r="G658" s="71">
        <v>4</v>
      </c>
      <c r="H658" s="71">
        <v>4</v>
      </c>
      <c r="I658" s="71">
        <v>4</v>
      </c>
    </row>
    <row r="659" spans="1:9" ht="63.75" x14ac:dyDescent="0.2">
      <c r="A659" s="20"/>
      <c r="B659" s="22"/>
      <c r="C659" s="17" t="s">
        <v>7</v>
      </c>
      <c r="D659" s="15" t="s">
        <v>8</v>
      </c>
      <c r="E659" s="9">
        <v>18061.472160000001</v>
      </c>
      <c r="F659" s="9">
        <v>25334.16893</v>
      </c>
      <c r="G659" s="9">
        <v>25709.79451</v>
      </c>
      <c r="H659" s="9">
        <v>27083.077200857471</v>
      </c>
      <c r="I659" s="9">
        <v>28511.661798568275</v>
      </c>
    </row>
    <row r="660" spans="1:9" ht="63.75" x14ac:dyDescent="0.2">
      <c r="A660" s="20" t="s">
        <v>653</v>
      </c>
      <c r="B660" s="21" t="s">
        <v>591</v>
      </c>
      <c r="C660" s="17" t="s">
        <v>3</v>
      </c>
      <c r="D660" s="15" t="s">
        <v>588</v>
      </c>
      <c r="E660" s="9">
        <v>9</v>
      </c>
      <c r="F660" s="9">
        <v>9</v>
      </c>
      <c r="G660" s="71">
        <v>9</v>
      </c>
      <c r="H660" s="71">
        <v>9</v>
      </c>
      <c r="I660" s="71">
        <v>9</v>
      </c>
    </row>
    <row r="661" spans="1:9" ht="63.75" x14ac:dyDescent="0.2">
      <c r="A661" s="20"/>
      <c r="B661" s="22"/>
      <c r="C661" s="17" t="s">
        <v>7</v>
      </c>
      <c r="D661" s="15" t="s">
        <v>8</v>
      </c>
      <c r="E661" s="9">
        <v>2278.2253500000002</v>
      </c>
      <c r="F661" s="9">
        <v>2649.7588179610125</v>
      </c>
      <c r="G661" s="9">
        <v>2556.4545525876574</v>
      </c>
      <c r="H661" s="9">
        <v>2721.9436098871047</v>
      </c>
      <c r="I661" s="9">
        <v>2874.6734124528002</v>
      </c>
    </row>
    <row r="662" spans="1:9" ht="63.75" x14ac:dyDescent="0.2">
      <c r="A662" s="20" t="s">
        <v>654</v>
      </c>
      <c r="B662" s="21" t="s">
        <v>592</v>
      </c>
      <c r="C662" s="17" t="s">
        <v>3</v>
      </c>
      <c r="D662" s="15" t="s">
        <v>588</v>
      </c>
      <c r="E662" s="9">
        <v>13</v>
      </c>
      <c r="F662" s="9">
        <v>13</v>
      </c>
      <c r="G662" s="71">
        <v>13</v>
      </c>
      <c r="H662" s="71">
        <v>13</v>
      </c>
      <c r="I662" s="71">
        <v>13</v>
      </c>
    </row>
    <row r="663" spans="1:9" ht="63.75" x14ac:dyDescent="0.2">
      <c r="A663" s="20"/>
      <c r="B663" s="22"/>
      <c r="C663" s="17" t="s">
        <v>7</v>
      </c>
      <c r="D663" s="15" t="s">
        <v>8</v>
      </c>
      <c r="E663" s="9">
        <v>3326.9802799999998</v>
      </c>
      <c r="F663" s="9">
        <v>3389.2263950664101</v>
      </c>
      <c r="G663" s="9">
        <v>3500.9025930238699</v>
      </c>
      <c r="H663" s="9">
        <v>3727.5293755067714</v>
      </c>
      <c r="I663" s="9">
        <v>3936.683166757648</v>
      </c>
    </row>
    <row r="664" spans="1:9" ht="38.25" customHeight="1" x14ac:dyDescent="0.2">
      <c r="A664" s="20" t="s">
        <v>655</v>
      </c>
      <c r="B664" s="21" t="s">
        <v>593</v>
      </c>
      <c r="C664" s="17" t="s">
        <v>3</v>
      </c>
      <c r="D664" s="15" t="s">
        <v>586</v>
      </c>
      <c r="E664" s="9">
        <v>5</v>
      </c>
      <c r="F664" s="9">
        <v>5</v>
      </c>
      <c r="G664" s="71">
        <v>5</v>
      </c>
      <c r="H664" s="71">
        <v>5</v>
      </c>
      <c r="I664" s="71">
        <v>5</v>
      </c>
    </row>
    <row r="665" spans="1:9" ht="63.75" x14ac:dyDescent="0.2">
      <c r="A665" s="20"/>
      <c r="B665" s="22"/>
      <c r="C665" s="17" t="s">
        <v>7</v>
      </c>
      <c r="D665" s="15" t="s">
        <v>8</v>
      </c>
      <c r="E665" s="9">
        <v>3658.2465000000002</v>
      </c>
      <c r="F665" s="9">
        <v>1765.1200863940087</v>
      </c>
      <c r="G665" s="9">
        <v>1700.1753089093779</v>
      </c>
      <c r="H665" s="9">
        <v>1859.9409923898265</v>
      </c>
      <c r="I665" s="9">
        <v>1981.1210765735862</v>
      </c>
    </row>
    <row r="666" spans="1:9" ht="38.25" x14ac:dyDescent="0.2">
      <c r="A666" s="20" t="s">
        <v>656</v>
      </c>
      <c r="B666" s="21" t="s">
        <v>594</v>
      </c>
      <c r="C666" s="17" t="s">
        <v>3</v>
      </c>
      <c r="D666" s="15" t="s">
        <v>595</v>
      </c>
      <c r="E666" s="9">
        <v>33</v>
      </c>
      <c r="F666" s="9"/>
      <c r="G666" s="71"/>
      <c r="H666" s="71"/>
      <c r="I666" s="71"/>
    </row>
    <row r="667" spans="1:9" ht="63.75" x14ac:dyDescent="0.2">
      <c r="A667" s="20"/>
      <c r="B667" s="22"/>
      <c r="C667" s="17" t="s">
        <v>7</v>
      </c>
      <c r="D667" s="15" t="s">
        <v>8</v>
      </c>
      <c r="E667" s="9">
        <v>20147.744429999999</v>
      </c>
      <c r="F667" s="9"/>
      <c r="G667" s="9"/>
      <c r="H667" s="9"/>
      <c r="I667" s="9"/>
    </row>
    <row r="668" spans="1:9" ht="38.25" x14ac:dyDescent="0.2">
      <c r="A668" s="20" t="s">
        <v>657</v>
      </c>
      <c r="B668" s="21" t="s">
        <v>596</v>
      </c>
      <c r="C668" s="17" t="s">
        <v>3</v>
      </c>
      <c r="D668" s="15" t="s">
        <v>597</v>
      </c>
      <c r="E668" s="9">
        <v>8</v>
      </c>
      <c r="F668" s="9"/>
      <c r="G668" s="71"/>
      <c r="H668" s="71"/>
      <c r="I668" s="71"/>
    </row>
    <row r="669" spans="1:9" ht="63.75" x14ac:dyDescent="0.2">
      <c r="A669" s="20"/>
      <c r="B669" s="22"/>
      <c r="C669" s="17" t="s">
        <v>7</v>
      </c>
      <c r="D669" s="15" t="s">
        <v>8</v>
      </c>
      <c r="E669" s="9">
        <v>17785.7768</v>
      </c>
      <c r="F669" s="9"/>
      <c r="G669" s="9"/>
      <c r="H669" s="9"/>
      <c r="I669" s="9"/>
    </row>
    <row r="670" spans="1:9" ht="38.25" x14ac:dyDescent="0.2">
      <c r="A670" s="20" t="s">
        <v>658</v>
      </c>
      <c r="B670" s="21" t="s">
        <v>598</v>
      </c>
      <c r="C670" s="17" t="s">
        <v>3</v>
      </c>
      <c r="D670" s="15" t="s">
        <v>597</v>
      </c>
      <c r="E670" s="9">
        <v>20</v>
      </c>
      <c r="F670" s="9"/>
      <c r="G670" s="71"/>
      <c r="H670" s="71"/>
      <c r="I670" s="71"/>
    </row>
    <row r="671" spans="1:9" ht="63.75" x14ac:dyDescent="0.2">
      <c r="A671" s="20"/>
      <c r="B671" s="22"/>
      <c r="C671" s="17" t="s">
        <v>7</v>
      </c>
      <c r="D671" s="15" t="s">
        <v>8</v>
      </c>
      <c r="E671" s="9">
        <v>32764.130799999999</v>
      </c>
      <c r="F671" s="9"/>
      <c r="G671" s="9"/>
      <c r="H671" s="9"/>
      <c r="I671" s="9"/>
    </row>
    <row r="672" spans="1:9" ht="38.25" x14ac:dyDescent="0.2">
      <c r="A672" s="20" t="s">
        <v>659</v>
      </c>
      <c r="B672" s="21" t="s">
        <v>599</v>
      </c>
      <c r="C672" s="17" t="s">
        <v>3</v>
      </c>
      <c r="D672" s="15" t="s">
        <v>597</v>
      </c>
      <c r="E672" s="9">
        <v>159</v>
      </c>
      <c r="F672" s="9"/>
      <c r="G672" s="71"/>
      <c r="H672" s="71"/>
      <c r="I672" s="71"/>
    </row>
    <row r="673" spans="1:9" ht="63.75" x14ac:dyDescent="0.2">
      <c r="A673" s="20"/>
      <c r="B673" s="22"/>
      <c r="C673" s="17" t="s">
        <v>7</v>
      </c>
      <c r="D673" s="15" t="s">
        <v>8</v>
      </c>
      <c r="E673" s="9">
        <v>47013.786209999998</v>
      </c>
      <c r="F673" s="9"/>
      <c r="G673" s="9"/>
      <c r="H673" s="9"/>
      <c r="I673" s="9"/>
    </row>
    <row r="674" spans="1:9" ht="38.25" x14ac:dyDescent="0.2">
      <c r="A674" s="20" t="s">
        <v>660</v>
      </c>
      <c r="B674" s="21" t="s">
        <v>600</v>
      </c>
      <c r="C674" s="17" t="s">
        <v>3</v>
      </c>
      <c r="D674" s="15" t="s">
        <v>601</v>
      </c>
      <c r="E674" s="9"/>
      <c r="F674" s="9">
        <v>29788</v>
      </c>
      <c r="G674" s="71">
        <v>23900</v>
      </c>
      <c r="H674" s="71">
        <v>24060</v>
      </c>
      <c r="I674" s="71">
        <v>24305</v>
      </c>
    </row>
    <row r="675" spans="1:9" ht="63.75" x14ac:dyDescent="0.2">
      <c r="A675" s="20"/>
      <c r="B675" s="22"/>
      <c r="C675" s="17" t="s">
        <v>7</v>
      </c>
      <c r="D675" s="15" t="s">
        <v>8</v>
      </c>
      <c r="E675" s="9"/>
      <c r="F675" s="9">
        <v>30944.27913028876</v>
      </c>
      <c r="G675" s="9">
        <v>31543.609514456508</v>
      </c>
      <c r="H675" s="9">
        <v>31440.117615955438</v>
      </c>
      <c r="I675" s="9">
        <v>33299.921077330422</v>
      </c>
    </row>
    <row r="676" spans="1:9" ht="51" x14ac:dyDescent="0.2">
      <c r="A676" s="20" t="s">
        <v>661</v>
      </c>
      <c r="B676" s="21" t="s">
        <v>602</v>
      </c>
      <c r="C676" s="17" t="s">
        <v>3</v>
      </c>
      <c r="D676" s="15" t="s">
        <v>603</v>
      </c>
      <c r="E676" s="9"/>
      <c r="F676" s="9">
        <v>13</v>
      </c>
      <c r="G676" s="71">
        <v>15</v>
      </c>
      <c r="H676" s="71">
        <v>17</v>
      </c>
      <c r="I676" s="71">
        <v>17</v>
      </c>
    </row>
    <row r="677" spans="1:9" ht="63.75" x14ac:dyDescent="0.2">
      <c r="A677" s="20"/>
      <c r="B677" s="22"/>
      <c r="C677" s="17" t="s">
        <v>7</v>
      </c>
      <c r="D677" s="15" t="s">
        <v>8</v>
      </c>
      <c r="E677" s="9"/>
      <c r="F677" s="9">
        <v>2189.7194531930159</v>
      </c>
      <c r="G677" s="9">
        <v>3597.0656319191003</v>
      </c>
      <c r="H677" s="9">
        <v>4625.2842874802327</v>
      </c>
      <c r="I677" s="9">
        <v>4889.8332002900288</v>
      </c>
    </row>
    <row r="678" spans="1:9" ht="38.25" x14ac:dyDescent="0.2">
      <c r="A678" s="20" t="s">
        <v>662</v>
      </c>
      <c r="B678" s="21" t="s">
        <v>604</v>
      </c>
      <c r="C678" s="17" t="s">
        <v>3</v>
      </c>
      <c r="D678" s="15" t="s">
        <v>547</v>
      </c>
      <c r="E678" s="9"/>
      <c r="F678" s="9">
        <v>1</v>
      </c>
      <c r="G678" s="71">
        <v>1</v>
      </c>
      <c r="H678" s="71">
        <v>1</v>
      </c>
      <c r="I678" s="71">
        <v>1</v>
      </c>
    </row>
    <row r="679" spans="1:9" ht="63.75" x14ac:dyDescent="0.2">
      <c r="A679" s="20"/>
      <c r="B679" s="22"/>
      <c r="C679" s="17" t="s">
        <v>7</v>
      </c>
      <c r="D679" s="15" t="s">
        <v>8</v>
      </c>
      <c r="E679" s="9"/>
      <c r="F679" s="9">
        <v>17195.200863940088</v>
      </c>
      <c r="G679" s="9">
        <v>15327.561089364524</v>
      </c>
      <c r="H679" s="9">
        <v>16321.374905687955</v>
      </c>
      <c r="I679" s="9">
        <v>17365.993377326304</v>
      </c>
    </row>
    <row r="680" spans="1:9" ht="38.25" x14ac:dyDescent="0.2">
      <c r="A680" s="20" t="s">
        <v>663</v>
      </c>
      <c r="B680" s="21" t="s">
        <v>513</v>
      </c>
      <c r="C680" s="17" t="s">
        <v>3</v>
      </c>
      <c r="D680" s="15" t="s">
        <v>605</v>
      </c>
      <c r="E680" s="9">
        <v>248</v>
      </c>
      <c r="F680" s="9">
        <v>247</v>
      </c>
      <c r="G680" s="71">
        <v>247</v>
      </c>
      <c r="H680" s="71">
        <v>247</v>
      </c>
      <c r="I680" s="71">
        <v>248</v>
      </c>
    </row>
    <row r="681" spans="1:9" ht="63.75" x14ac:dyDescent="0.2">
      <c r="A681" s="20"/>
      <c r="B681" s="22"/>
      <c r="C681" s="17" t="s">
        <v>7</v>
      </c>
      <c r="D681" s="15" t="s">
        <v>8</v>
      </c>
      <c r="E681" s="9">
        <v>10665.279680000001</v>
      </c>
      <c r="F681" s="9">
        <v>12398.432842826911</v>
      </c>
      <c r="G681" s="9">
        <v>15687.429329988418</v>
      </c>
      <c r="H681" s="9">
        <v>16282.779465633586</v>
      </c>
      <c r="I681" s="9">
        <v>16910.533390179364</v>
      </c>
    </row>
    <row r="682" spans="1:9" ht="38.25" x14ac:dyDescent="0.2">
      <c r="A682" s="20" t="s">
        <v>664</v>
      </c>
      <c r="B682" s="21" t="s">
        <v>175</v>
      </c>
      <c r="C682" s="17" t="s">
        <v>3</v>
      </c>
      <c r="D682" s="15" t="s">
        <v>606</v>
      </c>
      <c r="E682" s="9">
        <v>41.8</v>
      </c>
      <c r="F682" s="9">
        <v>45</v>
      </c>
      <c r="G682" s="71">
        <v>51.1</v>
      </c>
      <c r="H682" s="71">
        <v>51.1</v>
      </c>
      <c r="I682" s="71">
        <v>51.1</v>
      </c>
    </row>
    <row r="683" spans="1:9" ht="63.75" x14ac:dyDescent="0.2">
      <c r="A683" s="20"/>
      <c r="B683" s="22"/>
      <c r="C683" s="17" t="s">
        <v>7</v>
      </c>
      <c r="D683" s="15" t="s">
        <v>8</v>
      </c>
      <c r="E683" s="9">
        <v>80600.057523574054</v>
      </c>
      <c r="F683" s="9">
        <v>91940.982754377241</v>
      </c>
      <c r="G683" s="9">
        <v>105879.08143699775</v>
      </c>
      <c r="H683" s="9">
        <v>108960.38406619926</v>
      </c>
      <c r="I683" s="9">
        <v>113048.44011141194</v>
      </c>
    </row>
    <row r="684" spans="1:9" ht="38.25" x14ac:dyDescent="0.2">
      <c r="A684" s="20" t="s">
        <v>665</v>
      </c>
      <c r="B684" s="21" t="s">
        <v>607</v>
      </c>
      <c r="C684" s="17" t="s">
        <v>3</v>
      </c>
      <c r="D684" s="15" t="s">
        <v>608</v>
      </c>
      <c r="E684" s="9">
        <v>5</v>
      </c>
      <c r="F684" s="9">
        <v>6</v>
      </c>
      <c r="G684" s="71">
        <v>6</v>
      </c>
      <c r="H684" s="71">
        <v>6</v>
      </c>
      <c r="I684" s="71">
        <v>6</v>
      </c>
    </row>
    <row r="685" spans="1:9" ht="63.75" x14ac:dyDescent="0.2">
      <c r="A685" s="20"/>
      <c r="B685" s="22"/>
      <c r="C685" s="17" t="s">
        <v>7</v>
      </c>
      <c r="D685" s="15" t="s">
        <v>8</v>
      </c>
      <c r="E685" s="9">
        <v>10411.50575</v>
      </c>
      <c r="F685" s="9">
        <v>16150.095992739718</v>
      </c>
      <c r="G685" s="9">
        <v>16502.822950424816</v>
      </c>
      <c r="H685" s="9">
        <v>16773.171254431825</v>
      </c>
      <c r="I685" s="9">
        <v>17400.916048977582</v>
      </c>
    </row>
    <row r="686" spans="1:9" ht="38.25" x14ac:dyDescent="0.2">
      <c r="A686" s="20" t="s">
        <v>666</v>
      </c>
      <c r="B686" s="21" t="s">
        <v>609</v>
      </c>
      <c r="C686" s="17" t="s">
        <v>3</v>
      </c>
      <c r="D686" s="15" t="s">
        <v>608</v>
      </c>
      <c r="E686" s="9">
        <v>6</v>
      </c>
      <c r="F686" s="9">
        <v>5</v>
      </c>
      <c r="G686" s="71">
        <v>5</v>
      </c>
      <c r="H686" s="71">
        <v>5</v>
      </c>
      <c r="I686" s="71">
        <v>5</v>
      </c>
    </row>
    <row r="687" spans="1:9" ht="63.75" x14ac:dyDescent="0.2">
      <c r="A687" s="20"/>
      <c r="B687" s="22"/>
      <c r="C687" s="17" t="s">
        <v>7</v>
      </c>
      <c r="D687" s="15" t="s">
        <v>8</v>
      </c>
      <c r="E687" s="9">
        <v>15798.18282</v>
      </c>
      <c r="F687" s="9">
        <v>11196.238130621361</v>
      </c>
      <c r="G687" s="9">
        <v>11191.377094420892</v>
      </c>
      <c r="H687" s="9">
        <v>11258.433599845757</v>
      </c>
      <c r="I687" s="9">
        <v>11671.832525766142</v>
      </c>
    </row>
    <row r="688" spans="1:9" ht="38.25" customHeight="1" x14ac:dyDescent="0.2">
      <c r="A688" s="20" t="s">
        <v>667</v>
      </c>
      <c r="B688" s="21" t="s">
        <v>610</v>
      </c>
      <c r="C688" s="17" t="s">
        <v>3</v>
      </c>
      <c r="D688" s="15" t="s">
        <v>611</v>
      </c>
      <c r="E688" s="9"/>
      <c r="F688" s="9">
        <v>17784</v>
      </c>
      <c r="G688" s="71">
        <v>17784</v>
      </c>
      <c r="H688" s="71">
        <v>17784</v>
      </c>
      <c r="I688" s="71">
        <v>17856</v>
      </c>
    </row>
    <row r="689" spans="1:9" ht="63.75" x14ac:dyDescent="0.2">
      <c r="A689" s="20"/>
      <c r="B689" s="22"/>
      <c r="C689" s="17" t="s">
        <v>7</v>
      </c>
      <c r="D689" s="15" t="s">
        <v>8</v>
      </c>
      <c r="E689" s="9"/>
      <c r="F689" s="9">
        <v>12153.86139859043</v>
      </c>
      <c r="G689" s="9">
        <v>15139.394411683852</v>
      </c>
      <c r="H689" s="9">
        <v>14728.041249883072</v>
      </c>
      <c r="I689" s="9">
        <v>15095.506961812309</v>
      </c>
    </row>
    <row r="690" spans="1:9" ht="38.25" x14ac:dyDescent="0.2">
      <c r="A690" s="20" t="s">
        <v>668</v>
      </c>
      <c r="B690" s="21" t="s">
        <v>612</v>
      </c>
      <c r="C690" s="17" t="s">
        <v>3</v>
      </c>
      <c r="D690" s="15" t="s">
        <v>613</v>
      </c>
      <c r="E690" s="9"/>
      <c r="F690" s="9">
        <v>17</v>
      </c>
      <c r="G690" s="71">
        <v>17</v>
      </c>
      <c r="H690" s="71">
        <v>17</v>
      </c>
      <c r="I690" s="71">
        <v>17</v>
      </c>
    </row>
    <row r="691" spans="1:9" ht="63.75" x14ac:dyDescent="0.2">
      <c r="A691" s="20"/>
      <c r="B691" s="22"/>
      <c r="C691" s="17" t="s">
        <v>7</v>
      </c>
      <c r="D691" s="15" t="s">
        <v>8</v>
      </c>
      <c r="E691" s="9"/>
      <c r="F691" s="9">
        <v>5153.5485194126777</v>
      </c>
      <c r="G691" s="9">
        <v>5597.5310248682736</v>
      </c>
      <c r="H691" s="9">
        <v>5742.737928284615</v>
      </c>
      <c r="I691" s="9">
        <v>5895.8486415884609</v>
      </c>
    </row>
    <row r="692" spans="1:9" ht="102" x14ac:dyDescent="0.2">
      <c r="A692" s="20" t="s">
        <v>669</v>
      </c>
      <c r="B692" s="21" t="s">
        <v>614</v>
      </c>
      <c r="C692" s="17" t="s">
        <v>3</v>
      </c>
      <c r="D692" s="15" t="s">
        <v>615</v>
      </c>
      <c r="E692" s="9"/>
      <c r="F692" s="9">
        <v>146</v>
      </c>
      <c r="G692" s="71">
        <v>146</v>
      </c>
      <c r="H692" s="71">
        <v>146</v>
      </c>
      <c r="I692" s="71">
        <v>146</v>
      </c>
    </row>
    <row r="693" spans="1:9" ht="63.75" x14ac:dyDescent="0.2">
      <c r="A693" s="20"/>
      <c r="B693" s="22"/>
      <c r="C693" s="17" t="s">
        <v>7</v>
      </c>
      <c r="D693" s="15" t="s">
        <v>8</v>
      </c>
      <c r="E693" s="9"/>
      <c r="F693" s="9">
        <v>1343.549760191853</v>
      </c>
      <c r="G693" s="9">
        <v>2278.112754222429</v>
      </c>
      <c r="H693" s="9">
        <v>2365.2164349707691</v>
      </c>
      <c r="I693" s="9">
        <v>2457.0823203569234</v>
      </c>
    </row>
    <row r="694" spans="1:9" ht="63.75" x14ac:dyDescent="0.2">
      <c r="A694" s="41" t="s">
        <v>670</v>
      </c>
      <c r="B694" s="2" t="s">
        <v>616</v>
      </c>
      <c r="C694" s="2" t="s">
        <v>7</v>
      </c>
      <c r="D694" s="2" t="s">
        <v>8</v>
      </c>
      <c r="E694" s="72">
        <v>26463.23</v>
      </c>
      <c r="F694" s="72">
        <v>25867.172000000002</v>
      </c>
      <c r="G694" s="72">
        <v>41553.071999999986</v>
      </c>
      <c r="H694" s="72">
        <v>46219.322469999992</v>
      </c>
      <c r="I694" s="72">
        <v>45418.805289999989</v>
      </c>
    </row>
    <row r="695" spans="1:9" x14ac:dyDescent="0.2">
      <c r="A695" s="40"/>
      <c r="B695" s="12" t="s">
        <v>1084</v>
      </c>
      <c r="C695" s="17"/>
      <c r="D695" s="61" t="s">
        <v>415</v>
      </c>
      <c r="E695" s="11">
        <v>904722.03270506405</v>
      </c>
      <c r="F695" s="11">
        <v>1010789.5273961299</v>
      </c>
      <c r="G695" s="11">
        <v>1108672.932392075</v>
      </c>
      <c r="H695" s="11">
        <v>1160735.6080065412</v>
      </c>
      <c r="I695" s="11">
        <v>1221120.1730018456</v>
      </c>
    </row>
    <row r="696" spans="1:9" x14ac:dyDescent="0.2">
      <c r="A696" s="10">
        <v>10</v>
      </c>
      <c r="B696" s="19" t="s">
        <v>671</v>
      </c>
      <c r="C696" s="19"/>
      <c r="D696" s="19"/>
      <c r="E696" s="19"/>
      <c r="F696" s="19"/>
      <c r="G696" s="19"/>
      <c r="H696" s="19"/>
      <c r="I696" s="19"/>
    </row>
    <row r="697" spans="1:9" ht="38.25" x14ac:dyDescent="0.2">
      <c r="A697" s="20" t="s">
        <v>749</v>
      </c>
      <c r="B697" s="21" t="s">
        <v>673</v>
      </c>
      <c r="C697" s="17" t="s">
        <v>3</v>
      </c>
      <c r="D697" s="15" t="s">
        <v>674</v>
      </c>
      <c r="E697" s="9">
        <v>133</v>
      </c>
      <c r="F697" s="9">
        <v>142</v>
      </c>
      <c r="G697" s="71">
        <v>133</v>
      </c>
      <c r="H697" s="71">
        <v>133</v>
      </c>
      <c r="I697" s="71">
        <v>133</v>
      </c>
    </row>
    <row r="698" spans="1:9" ht="51" x14ac:dyDescent="0.2">
      <c r="A698" s="20"/>
      <c r="B698" s="22"/>
      <c r="C698" s="17" t="s">
        <v>672</v>
      </c>
      <c r="D698" s="15" t="s">
        <v>415</v>
      </c>
      <c r="E698" s="9">
        <v>18257.384999999998</v>
      </c>
      <c r="F698" s="9">
        <v>19010.110499999999</v>
      </c>
      <c r="G698" s="9">
        <v>19325.993000000002</v>
      </c>
      <c r="H698" s="9">
        <v>19606.991250000003</v>
      </c>
      <c r="I698" s="9">
        <v>19965.240250000003</v>
      </c>
    </row>
    <row r="699" spans="1:9" ht="38.25" x14ac:dyDescent="0.2">
      <c r="A699" s="20" t="s">
        <v>750</v>
      </c>
      <c r="B699" s="21" t="s">
        <v>675</v>
      </c>
      <c r="C699" s="17" t="s">
        <v>3</v>
      </c>
      <c r="D699" s="15" t="s">
        <v>674</v>
      </c>
      <c r="E699" s="9">
        <v>116</v>
      </c>
      <c r="F699" s="9">
        <v>110</v>
      </c>
      <c r="G699" s="71">
        <v>116</v>
      </c>
      <c r="H699" s="71">
        <v>116</v>
      </c>
      <c r="I699" s="71">
        <v>116</v>
      </c>
    </row>
    <row r="700" spans="1:9" ht="51" x14ac:dyDescent="0.2">
      <c r="A700" s="20"/>
      <c r="B700" s="22"/>
      <c r="C700" s="17" t="s">
        <v>672</v>
      </c>
      <c r="D700" s="15" t="s">
        <v>415</v>
      </c>
      <c r="E700" s="9">
        <v>27313.625</v>
      </c>
      <c r="F700" s="9">
        <v>28066.3505</v>
      </c>
      <c r="G700" s="9">
        <v>28382.258000000002</v>
      </c>
      <c r="H700" s="9">
        <v>28663.231250000001</v>
      </c>
      <c r="I700" s="9">
        <v>29021.480250000001</v>
      </c>
    </row>
    <row r="701" spans="1:9" ht="38.25" x14ac:dyDescent="0.2">
      <c r="A701" s="20" t="s">
        <v>751</v>
      </c>
      <c r="B701" s="21" t="s">
        <v>676</v>
      </c>
      <c r="C701" s="17" t="s">
        <v>3</v>
      </c>
      <c r="D701" s="15" t="s">
        <v>674</v>
      </c>
      <c r="E701" s="9">
        <v>4</v>
      </c>
      <c r="F701" s="9">
        <v>6</v>
      </c>
      <c r="G701" s="71">
        <v>4</v>
      </c>
      <c r="H701" s="71">
        <v>4</v>
      </c>
      <c r="I701" s="71">
        <v>4</v>
      </c>
    </row>
    <row r="702" spans="1:9" ht="51" x14ac:dyDescent="0.2">
      <c r="A702" s="20"/>
      <c r="B702" s="22"/>
      <c r="C702" s="17" t="s">
        <v>672</v>
      </c>
      <c r="D702" s="15" t="s">
        <v>415</v>
      </c>
      <c r="E702" s="9">
        <v>4060.3650000000002</v>
      </c>
      <c r="F702" s="9">
        <v>4813.0905000000002</v>
      </c>
      <c r="G702" s="9">
        <v>5128.9979999999996</v>
      </c>
      <c r="H702" s="9">
        <v>5409.9712500000005</v>
      </c>
      <c r="I702" s="9">
        <v>5768.2202500000003</v>
      </c>
    </row>
    <row r="703" spans="1:9" ht="38.25" x14ac:dyDescent="0.2">
      <c r="A703" s="20" t="s">
        <v>752</v>
      </c>
      <c r="B703" s="21" t="s">
        <v>677</v>
      </c>
      <c r="C703" s="17" t="s">
        <v>3</v>
      </c>
      <c r="D703" s="15" t="s">
        <v>674</v>
      </c>
      <c r="E703" s="9">
        <v>2</v>
      </c>
      <c r="F703" s="9">
        <v>1</v>
      </c>
      <c r="G703" s="71">
        <v>2</v>
      </c>
      <c r="H703" s="71">
        <v>2</v>
      </c>
      <c r="I703" s="71">
        <v>2</v>
      </c>
    </row>
    <row r="704" spans="1:9" ht="51" x14ac:dyDescent="0.2">
      <c r="A704" s="20"/>
      <c r="B704" s="22"/>
      <c r="C704" s="17" t="s">
        <v>672</v>
      </c>
      <c r="D704" s="15" t="s">
        <v>415</v>
      </c>
      <c r="E704" s="9">
        <v>2290.0450000000001</v>
      </c>
      <c r="F704" s="9">
        <v>3042.7705000000001</v>
      </c>
      <c r="G704" s="9">
        <v>3358.6779999999999</v>
      </c>
      <c r="H704" s="9">
        <v>3639.6512499999999</v>
      </c>
      <c r="I704" s="9">
        <v>3997.9002500000001</v>
      </c>
    </row>
    <row r="705" spans="1:9" ht="38.25" x14ac:dyDescent="0.2">
      <c r="A705" s="20" t="s">
        <v>753</v>
      </c>
      <c r="B705" s="21" t="s">
        <v>678</v>
      </c>
      <c r="C705" s="17" t="s">
        <v>3</v>
      </c>
      <c r="D705" s="15" t="s">
        <v>83</v>
      </c>
      <c r="E705" s="9">
        <v>73</v>
      </c>
      <c r="F705" s="9">
        <v>73</v>
      </c>
      <c r="G705" s="71">
        <v>73</v>
      </c>
      <c r="H705" s="71">
        <v>73</v>
      </c>
      <c r="I705" s="71">
        <v>73</v>
      </c>
    </row>
    <row r="706" spans="1:9" ht="51" x14ac:dyDescent="0.2">
      <c r="A706" s="20"/>
      <c r="B706" s="22"/>
      <c r="C706" s="17" t="s">
        <v>672</v>
      </c>
      <c r="D706" s="15" t="s">
        <v>415</v>
      </c>
      <c r="E706" s="9">
        <v>8627.9650000000001</v>
      </c>
      <c r="F706" s="9">
        <v>12338.0124</v>
      </c>
      <c r="G706" s="9">
        <v>11830.21665</v>
      </c>
      <c r="H706" s="9">
        <v>12066.127499999999</v>
      </c>
      <c r="I706" s="9">
        <v>12366.90796875</v>
      </c>
    </row>
    <row r="707" spans="1:9" ht="38.25" x14ac:dyDescent="0.2">
      <c r="A707" s="20" t="s">
        <v>754</v>
      </c>
      <c r="B707" s="21" t="s">
        <v>679</v>
      </c>
      <c r="C707" s="17" t="s">
        <v>3</v>
      </c>
      <c r="D707" s="15" t="s">
        <v>83</v>
      </c>
      <c r="E707" s="9">
        <v>109</v>
      </c>
      <c r="F707" s="9">
        <v>111</v>
      </c>
      <c r="G707" s="71">
        <v>109</v>
      </c>
      <c r="H707" s="71">
        <v>109</v>
      </c>
      <c r="I707" s="71">
        <v>109</v>
      </c>
    </row>
    <row r="708" spans="1:9" ht="51" x14ac:dyDescent="0.2">
      <c r="A708" s="20"/>
      <c r="B708" s="22"/>
      <c r="C708" s="17" t="s">
        <v>672</v>
      </c>
      <c r="D708" s="15" t="s">
        <v>415</v>
      </c>
      <c r="E708" s="9">
        <v>23286.735000000001</v>
      </c>
      <c r="F708" s="9">
        <v>29475.616399999999</v>
      </c>
      <c r="G708" s="9">
        <v>28405.986649999999</v>
      </c>
      <c r="H708" s="9">
        <v>28641.897499999995</v>
      </c>
      <c r="I708" s="9">
        <v>28942.677968749998</v>
      </c>
    </row>
    <row r="709" spans="1:9" ht="38.25" x14ac:dyDescent="0.2">
      <c r="A709" s="20" t="s">
        <v>755</v>
      </c>
      <c r="B709" s="21" t="s">
        <v>680</v>
      </c>
      <c r="C709" s="17" t="s">
        <v>3</v>
      </c>
      <c r="D709" s="15" t="s">
        <v>83</v>
      </c>
      <c r="E709" s="9">
        <v>7</v>
      </c>
      <c r="F709" s="9">
        <v>10</v>
      </c>
      <c r="G709" s="71">
        <v>7</v>
      </c>
      <c r="H709" s="71">
        <v>7</v>
      </c>
      <c r="I709" s="71">
        <v>7</v>
      </c>
    </row>
    <row r="710" spans="1:9" ht="51" x14ac:dyDescent="0.2">
      <c r="A710" s="20"/>
      <c r="B710" s="22"/>
      <c r="C710" s="17" t="s">
        <v>672</v>
      </c>
      <c r="D710" s="15" t="s">
        <v>415</v>
      </c>
      <c r="E710" s="9">
        <v>4929.0150000000003</v>
      </c>
      <c r="F710" s="9">
        <v>11117.8964</v>
      </c>
      <c r="G710" s="9">
        <v>10048.26665</v>
      </c>
      <c r="H710" s="9">
        <v>10284.1775</v>
      </c>
      <c r="I710" s="9">
        <v>10584.957968749999</v>
      </c>
    </row>
    <row r="711" spans="1:9" ht="38.25" x14ac:dyDescent="0.2">
      <c r="A711" s="20" t="s">
        <v>756</v>
      </c>
      <c r="B711" s="21" t="s">
        <v>681</v>
      </c>
      <c r="C711" s="17" t="s">
        <v>3</v>
      </c>
      <c r="D711" s="15" t="s">
        <v>83</v>
      </c>
      <c r="E711" s="9">
        <v>4</v>
      </c>
      <c r="F711" s="9">
        <v>4</v>
      </c>
      <c r="G711" s="71">
        <v>4</v>
      </c>
      <c r="H711" s="71">
        <v>4</v>
      </c>
      <c r="I711" s="71">
        <v>4</v>
      </c>
    </row>
    <row r="712" spans="1:9" ht="51" x14ac:dyDescent="0.2">
      <c r="A712" s="20"/>
      <c r="B712" s="22"/>
      <c r="C712" s="17" t="s">
        <v>672</v>
      </c>
      <c r="D712" s="15" t="s">
        <v>415</v>
      </c>
      <c r="E712" s="9">
        <v>4103.415</v>
      </c>
      <c r="F712" s="9">
        <v>10292.296400000001</v>
      </c>
      <c r="G712" s="9">
        <v>9222.6666499999992</v>
      </c>
      <c r="H712" s="9">
        <v>9458.5774999999994</v>
      </c>
      <c r="I712" s="9">
        <v>9759.3579687500005</v>
      </c>
    </row>
    <row r="713" spans="1:9" ht="38.25" x14ac:dyDescent="0.2">
      <c r="A713" s="20" t="s">
        <v>757</v>
      </c>
      <c r="B713" s="21" t="s">
        <v>682</v>
      </c>
      <c r="C713" s="17" t="s">
        <v>3</v>
      </c>
      <c r="D713" s="15" t="s">
        <v>83</v>
      </c>
      <c r="E713" s="9">
        <v>34</v>
      </c>
      <c r="F713" s="9">
        <v>33</v>
      </c>
      <c r="G713" s="71">
        <v>34</v>
      </c>
      <c r="H713" s="71">
        <v>34</v>
      </c>
      <c r="I713" s="71">
        <v>34</v>
      </c>
    </row>
    <row r="714" spans="1:9" ht="51" x14ac:dyDescent="0.2">
      <c r="A714" s="20"/>
      <c r="B714" s="22"/>
      <c r="C714" s="17" t="s">
        <v>672</v>
      </c>
      <c r="D714" s="15" t="s">
        <v>415</v>
      </c>
      <c r="E714" s="9">
        <v>3861.9749999999999</v>
      </c>
      <c r="F714" s="9">
        <v>10050.856400000001</v>
      </c>
      <c r="G714" s="9">
        <v>8981.2266500000005</v>
      </c>
      <c r="H714" s="9">
        <v>9217.1374999999989</v>
      </c>
      <c r="I714" s="9">
        <v>9517.91796875</v>
      </c>
    </row>
    <row r="715" spans="1:9" ht="38.25" x14ac:dyDescent="0.2">
      <c r="A715" s="20" t="s">
        <v>758</v>
      </c>
      <c r="B715" s="21" t="s">
        <v>683</v>
      </c>
      <c r="C715" s="17" t="s">
        <v>3</v>
      </c>
      <c r="D715" s="15" t="s">
        <v>83</v>
      </c>
      <c r="E715" s="9">
        <v>32</v>
      </c>
      <c r="F715" s="9">
        <v>40</v>
      </c>
      <c r="G715" s="71">
        <v>32</v>
      </c>
      <c r="H715" s="71">
        <v>32</v>
      </c>
      <c r="I715" s="71">
        <v>32</v>
      </c>
    </row>
    <row r="716" spans="1:9" ht="51" x14ac:dyDescent="0.2">
      <c r="A716" s="20"/>
      <c r="B716" s="22"/>
      <c r="C716" s="17" t="s">
        <v>672</v>
      </c>
      <c r="D716" s="15" t="s">
        <v>415</v>
      </c>
      <c r="E716" s="9">
        <v>7212.4049999999997</v>
      </c>
      <c r="F716" s="9">
        <v>13401.286399999999</v>
      </c>
      <c r="G716" s="9">
        <v>12331.656650000001</v>
      </c>
      <c r="H716" s="9">
        <v>12567.567499999999</v>
      </c>
      <c r="I716" s="9">
        <v>12868.34796875</v>
      </c>
    </row>
    <row r="717" spans="1:9" ht="38.25" x14ac:dyDescent="0.2">
      <c r="A717" s="20" t="s">
        <v>759</v>
      </c>
      <c r="B717" s="21" t="s">
        <v>684</v>
      </c>
      <c r="C717" s="17" t="s">
        <v>3</v>
      </c>
      <c r="D717" s="15" t="s">
        <v>83</v>
      </c>
      <c r="E717" s="9">
        <v>4</v>
      </c>
      <c r="F717" s="9">
        <v>4</v>
      </c>
      <c r="G717" s="71">
        <v>4</v>
      </c>
      <c r="H717" s="71">
        <v>4</v>
      </c>
      <c r="I717" s="71">
        <v>4</v>
      </c>
    </row>
    <row r="718" spans="1:9" ht="51" x14ac:dyDescent="0.2">
      <c r="A718" s="20"/>
      <c r="B718" s="22"/>
      <c r="C718" s="17" t="s">
        <v>672</v>
      </c>
      <c r="D718" s="15" t="s">
        <v>415</v>
      </c>
      <c r="E718" s="9">
        <v>1672.2950000000001</v>
      </c>
      <c r="F718" s="9">
        <v>7861.1764000000003</v>
      </c>
      <c r="G718" s="9">
        <v>6791.5466500000002</v>
      </c>
      <c r="H718" s="9">
        <v>7027.4574999999986</v>
      </c>
      <c r="I718" s="9">
        <v>7328.2379687500006</v>
      </c>
    </row>
    <row r="719" spans="1:9" ht="38.25" x14ac:dyDescent="0.2">
      <c r="A719" s="20" t="s">
        <v>760</v>
      </c>
      <c r="B719" s="21" t="s">
        <v>685</v>
      </c>
      <c r="C719" s="17" t="s">
        <v>3</v>
      </c>
      <c r="D719" s="15" t="s">
        <v>83</v>
      </c>
      <c r="E719" s="9">
        <v>1</v>
      </c>
      <c r="F719" s="9">
        <v>1</v>
      </c>
      <c r="G719" s="71">
        <v>1</v>
      </c>
      <c r="H719" s="71">
        <v>1</v>
      </c>
      <c r="I719" s="71">
        <v>1</v>
      </c>
    </row>
    <row r="720" spans="1:9" ht="51" x14ac:dyDescent="0.2">
      <c r="A720" s="20"/>
      <c r="B720" s="22"/>
      <c r="C720" s="17" t="s">
        <v>672</v>
      </c>
      <c r="D720" s="15" t="s">
        <v>415</v>
      </c>
      <c r="E720" s="9">
        <v>714.63499999999999</v>
      </c>
      <c r="F720" s="9">
        <v>7820.5264000000006</v>
      </c>
      <c r="G720" s="9">
        <v>6750.8966499999997</v>
      </c>
      <c r="H720" s="9">
        <v>6986.807499999999</v>
      </c>
      <c r="I720" s="9">
        <v>7287.5879687500001</v>
      </c>
    </row>
    <row r="721" spans="1:9" ht="38.25" x14ac:dyDescent="0.2">
      <c r="A721" s="20" t="s">
        <v>761</v>
      </c>
      <c r="B721" s="21" t="s">
        <v>686</v>
      </c>
      <c r="C721" s="17" t="s">
        <v>3</v>
      </c>
      <c r="D721" s="15" t="s">
        <v>674</v>
      </c>
      <c r="E721" s="9">
        <v>60</v>
      </c>
      <c r="F721" s="9">
        <v>86</v>
      </c>
      <c r="G721" s="71">
        <v>60</v>
      </c>
      <c r="H721" s="71">
        <v>60</v>
      </c>
      <c r="I721" s="71">
        <v>60</v>
      </c>
    </row>
    <row r="722" spans="1:9" ht="51" x14ac:dyDescent="0.2">
      <c r="A722" s="20"/>
      <c r="B722" s="22"/>
      <c r="C722" s="17" t="s">
        <v>672</v>
      </c>
      <c r="D722" s="15" t="s">
        <v>415</v>
      </c>
      <c r="E722" s="9">
        <v>10116.931</v>
      </c>
      <c r="F722" s="9">
        <v>11413.974</v>
      </c>
      <c r="G722" s="9">
        <v>12956.939230769229</v>
      </c>
      <c r="H722" s="9">
        <v>11779.3639230769</v>
      </c>
      <c r="I722" s="9">
        <v>12419.620384615384</v>
      </c>
    </row>
    <row r="723" spans="1:9" ht="38.25" x14ac:dyDescent="0.2">
      <c r="A723" s="20" t="s">
        <v>762</v>
      </c>
      <c r="B723" s="21" t="s">
        <v>687</v>
      </c>
      <c r="C723" s="17" t="s">
        <v>3</v>
      </c>
      <c r="D723" s="15" t="s">
        <v>674</v>
      </c>
      <c r="E723" s="9">
        <v>21</v>
      </c>
      <c r="F723" s="9">
        <v>27</v>
      </c>
      <c r="G723" s="71">
        <v>21</v>
      </c>
      <c r="H723" s="71">
        <v>21</v>
      </c>
      <c r="I723" s="71">
        <v>21</v>
      </c>
    </row>
    <row r="724" spans="1:9" ht="51" x14ac:dyDescent="0.2">
      <c r="A724" s="20"/>
      <c r="B724" s="22"/>
      <c r="C724" s="17" t="s">
        <v>672</v>
      </c>
      <c r="D724" s="15" t="s">
        <v>415</v>
      </c>
      <c r="E724" s="9">
        <v>7918.74</v>
      </c>
      <c r="F724" s="9">
        <v>8708.15</v>
      </c>
      <c r="G724" s="9">
        <v>10134.76923076923</v>
      </c>
      <c r="H724" s="9">
        <v>9357.1939230769203</v>
      </c>
      <c r="I724" s="9">
        <v>9597.4503846153839</v>
      </c>
    </row>
    <row r="725" spans="1:9" ht="38.25" x14ac:dyDescent="0.2">
      <c r="A725" s="20" t="s">
        <v>763</v>
      </c>
      <c r="B725" s="21" t="s">
        <v>688</v>
      </c>
      <c r="C725" s="17" t="s">
        <v>3</v>
      </c>
      <c r="D725" s="15" t="s">
        <v>674</v>
      </c>
      <c r="E725" s="9">
        <v>3</v>
      </c>
      <c r="F725" s="9"/>
      <c r="G725" s="71"/>
      <c r="H725" s="71"/>
      <c r="I725" s="71"/>
    </row>
    <row r="726" spans="1:9" ht="51" x14ac:dyDescent="0.2">
      <c r="A726" s="20"/>
      <c r="B726" s="22"/>
      <c r="C726" s="17" t="s">
        <v>672</v>
      </c>
      <c r="D726" s="15" t="s">
        <v>415</v>
      </c>
      <c r="E726" s="9">
        <v>2838.41</v>
      </c>
      <c r="F726" s="9"/>
      <c r="G726" s="9"/>
      <c r="H726" s="9"/>
      <c r="I726" s="9"/>
    </row>
    <row r="727" spans="1:9" ht="38.25" x14ac:dyDescent="0.2">
      <c r="A727" s="20" t="s">
        <v>764</v>
      </c>
      <c r="B727" s="21" t="s">
        <v>689</v>
      </c>
      <c r="C727" s="17" t="s">
        <v>3</v>
      </c>
      <c r="D727" s="15" t="s">
        <v>674</v>
      </c>
      <c r="E727" s="9"/>
      <c r="F727" s="9">
        <v>3</v>
      </c>
      <c r="G727" s="71">
        <v>2</v>
      </c>
      <c r="H727" s="71">
        <v>2</v>
      </c>
      <c r="I727" s="71">
        <v>2</v>
      </c>
    </row>
    <row r="728" spans="1:9" ht="51" x14ac:dyDescent="0.2">
      <c r="A728" s="20"/>
      <c r="B728" s="22"/>
      <c r="C728" s="17" t="s">
        <v>672</v>
      </c>
      <c r="D728" s="15" t="s">
        <v>415</v>
      </c>
      <c r="E728" s="9"/>
      <c r="F728" s="9">
        <v>2661.7</v>
      </c>
      <c r="G728" s="9">
        <v>4088.3192307692298</v>
      </c>
      <c r="H728" s="9">
        <v>3410.7439230769223</v>
      </c>
      <c r="I728" s="9">
        <v>3551.000384615385</v>
      </c>
    </row>
    <row r="729" spans="1:9" ht="38.25" x14ac:dyDescent="0.2">
      <c r="A729" s="20" t="s">
        <v>765</v>
      </c>
      <c r="B729" s="21" t="s">
        <v>690</v>
      </c>
      <c r="C729" s="17" t="s">
        <v>3</v>
      </c>
      <c r="D729" s="15" t="s">
        <v>674</v>
      </c>
      <c r="E729" s="9">
        <v>48</v>
      </c>
      <c r="F729" s="9">
        <v>48</v>
      </c>
      <c r="G729" s="71">
        <v>48</v>
      </c>
      <c r="H729" s="71">
        <v>48</v>
      </c>
      <c r="I729" s="71">
        <v>48</v>
      </c>
    </row>
    <row r="730" spans="1:9" ht="51" x14ac:dyDescent="0.2">
      <c r="A730" s="20"/>
      <c r="B730" s="22"/>
      <c r="C730" s="17" t="s">
        <v>672</v>
      </c>
      <c r="D730" s="15" t="s">
        <v>415</v>
      </c>
      <c r="E730" s="9">
        <v>4058.85</v>
      </c>
      <c r="F730" s="9">
        <v>5272.44</v>
      </c>
      <c r="G730" s="9">
        <v>6699.0592307692295</v>
      </c>
      <c r="H730" s="9">
        <v>6055.603923076922</v>
      </c>
      <c r="I730" s="9">
        <v>6195.8603846153846</v>
      </c>
    </row>
    <row r="731" spans="1:9" ht="38.25" x14ac:dyDescent="0.2">
      <c r="A731" s="20" t="s">
        <v>766</v>
      </c>
      <c r="B731" s="21" t="s">
        <v>691</v>
      </c>
      <c r="C731" s="17" t="s">
        <v>3</v>
      </c>
      <c r="D731" s="15" t="s">
        <v>674</v>
      </c>
      <c r="E731" s="9">
        <v>10</v>
      </c>
      <c r="F731" s="9">
        <v>10</v>
      </c>
      <c r="G731" s="71">
        <v>10</v>
      </c>
      <c r="H731" s="71">
        <v>10</v>
      </c>
      <c r="I731" s="71">
        <v>10</v>
      </c>
    </row>
    <row r="732" spans="1:9" ht="51" x14ac:dyDescent="0.2">
      <c r="A732" s="20"/>
      <c r="B732" s="22"/>
      <c r="C732" s="17" t="s">
        <v>672</v>
      </c>
      <c r="D732" s="15" t="s">
        <v>415</v>
      </c>
      <c r="E732" s="9">
        <v>4363.8999999999996</v>
      </c>
      <c r="F732" s="9">
        <v>4625.6400000000003</v>
      </c>
      <c r="G732" s="9">
        <v>6052.2592307692303</v>
      </c>
      <c r="H732" s="9">
        <v>5374.6839230769219</v>
      </c>
      <c r="I732" s="9">
        <v>5514.9403846153846</v>
      </c>
    </row>
    <row r="733" spans="1:9" ht="38.25" x14ac:dyDescent="0.2">
      <c r="A733" s="20" t="s">
        <v>767</v>
      </c>
      <c r="B733" s="21" t="s">
        <v>692</v>
      </c>
      <c r="C733" s="17" t="s">
        <v>3</v>
      </c>
      <c r="D733" s="15" t="s">
        <v>674</v>
      </c>
      <c r="E733" s="9">
        <v>55</v>
      </c>
      <c r="F733" s="9">
        <v>60</v>
      </c>
      <c r="G733" s="71">
        <v>53</v>
      </c>
      <c r="H733" s="71">
        <v>53</v>
      </c>
      <c r="I733" s="71">
        <v>53</v>
      </c>
    </row>
    <row r="734" spans="1:9" ht="51" x14ac:dyDescent="0.2">
      <c r="A734" s="20"/>
      <c r="B734" s="22"/>
      <c r="C734" s="17" t="s">
        <v>672</v>
      </c>
      <c r="D734" s="15" t="s">
        <v>415</v>
      </c>
      <c r="E734" s="9">
        <v>1669.37</v>
      </c>
      <c r="F734" s="9">
        <v>3929.86</v>
      </c>
      <c r="G734" s="9">
        <v>5356.4792307692296</v>
      </c>
      <c r="H734" s="9">
        <v>4678.9039230769222</v>
      </c>
      <c r="I734" s="9">
        <v>4819.1603846153848</v>
      </c>
    </row>
    <row r="735" spans="1:9" ht="38.25" x14ac:dyDescent="0.2">
      <c r="A735" s="20" t="s">
        <v>768</v>
      </c>
      <c r="B735" s="21" t="s">
        <v>693</v>
      </c>
      <c r="C735" s="17" t="s">
        <v>3</v>
      </c>
      <c r="D735" s="15" t="s">
        <v>674</v>
      </c>
      <c r="E735" s="9">
        <v>42</v>
      </c>
      <c r="F735" s="9">
        <v>39</v>
      </c>
      <c r="G735" s="71">
        <v>39</v>
      </c>
      <c r="H735" s="71">
        <v>39</v>
      </c>
      <c r="I735" s="71">
        <v>39</v>
      </c>
    </row>
    <row r="736" spans="1:9" ht="51" x14ac:dyDescent="0.2">
      <c r="A736" s="20"/>
      <c r="B736" s="22"/>
      <c r="C736" s="17" t="s">
        <v>672</v>
      </c>
      <c r="D736" s="15" t="s">
        <v>415</v>
      </c>
      <c r="E736" s="9">
        <v>6696.56</v>
      </c>
      <c r="F736" s="9">
        <v>6936.09</v>
      </c>
      <c r="G736" s="9">
        <v>8362.7092307692292</v>
      </c>
      <c r="H736" s="9">
        <v>7685.1339230769217</v>
      </c>
      <c r="I736" s="9">
        <v>7825.3903846153844</v>
      </c>
    </row>
    <row r="737" spans="1:9" ht="38.25" x14ac:dyDescent="0.2">
      <c r="A737" s="20" t="s">
        <v>769</v>
      </c>
      <c r="B737" s="21" t="s">
        <v>694</v>
      </c>
      <c r="C737" s="17" t="s">
        <v>3</v>
      </c>
      <c r="D737" s="15" t="s">
        <v>674</v>
      </c>
      <c r="E737" s="9">
        <v>10</v>
      </c>
      <c r="F737" s="9">
        <v>10</v>
      </c>
      <c r="G737" s="71">
        <v>10</v>
      </c>
      <c r="H737" s="71">
        <v>10</v>
      </c>
      <c r="I737" s="71">
        <v>10</v>
      </c>
    </row>
    <row r="738" spans="1:9" ht="51" x14ac:dyDescent="0.2">
      <c r="A738" s="20"/>
      <c r="B738" s="22"/>
      <c r="C738" s="17" t="s">
        <v>672</v>
      </c>
      <c r="D738" s="15" t="s">
        <v>415</v>
      </c>
      <c r="E738" s="9">
        <v>2474.21</v>
      </c>
      <c r="F738" s="9">
        <v>2739.41</v>
      </c>
      <c r="G738" s="9">
        <v>4166.0292307692298</v>
      </c>
      <c r="H738" s="9">
        <v>3488.4539230769219</v>
      </c>
      <c r="I738" s="9">
        <v>3628.710384615385</v>
      </c>
    </row>
    <row r="739" spans="1:9" ht="38.25" x14ac:dyDescent="0.2">
      <c r="A739" s="20" t="s">
        <v>770</v>
      </c>
      <c r="B739" s="21" t="s">
        <v>695</v>
      </c>
      <c r="C739" s="17" t="s">
        <v>3</v>
      </c>
      <c r="D739" s="15" t="s">
        <v>674</v>
      </c>
      <c r="E739" s="9">
        <v>24</v>
      </c>
      <c r="F739" s="9">
        <v>24</v>
      </c>
      <c r="G739" s="71">
        <v>24</v>
      </c>
      <c r="H739" s="71">
        <v>24</v>
      </c>
      <c r="I739" s="71">
        <v>24</v>
      </c>
    </row>
    <row r="740" spans="1:9" ht="51" x14ac:dyDescent="0.2">
      <c r="A740" s="20"/>
      <c r="B740" s="22"/>
      <c r="C740" s="17" t="s">
        <v>672</v>
      </c>
      <c r="D740" s="15" t="s">
        <v>415</v>
      </c>
      <c r="E740" s="9">
        <v>2500</v>
      </c>
      <c r="F740" s="9">
        <v>2839.74</v>
      </c>
      <c r="G740" s="9">
        <v>4266.3592307692297</v>
      </c>
      <c r="H740" s="9">
        <v>3588.7839230769223</v>
      </c>
      <c r="I740" s="9">
        <v>3729.0403846153849</v>
      </c>
    </row>
    <row r="741" spans="1:9" ht="38.25" x14ac:dyDescent="0.2">
      <c r="A741" s="20" t="s">
        <v>771</v>
      </c>
      <c r="B741" s="21" t="s">
        <v>696</v>
      </c>
      <c r="C741" s="17" t="s">
        <v>3</v>
      </c>
      <c r="D741" s="15" t="s">
        <v>674</v>
      </c>
      <c r="E741" s="9"/>
      <c r="F741" s="9">
        <v>40</v>
      </c>
      <c r="G741" s="71">
        <v>40</v>
      </c>
      <c r="H741" s="71">
        <v>40</v>
      </c>
      <c r="I741" s="71">
        <v>40</v>
      </c>
    </row>
    <row r="742" spans="1:9" ht="51" x14ac:dyDescent="0.2">
      <c r="A742" s="20"/>
      <c r="B742" s="22"/>
      <c r="C742" s="17" t="s">
        <v>672</v>
      </c>
      <c r="D742" s="15" t="s">
        <v>415</v>
      </c>
      <c r="E742" s="9"/>
      <c r="F742" s="9">
        <v>3450</v>
      </c>
      <c r="G742" s="9">
        <v>4876.6192307692299</v>
      </c>
      <c r="H742" s="9">
        <v>4199.0439230769216</v>
      </c>
      <c r="I742" s="9">
        <v>4339.3003846153852</v>
      </c>
    </row>
    <row r="743" spans="1:9" ht="38.25" x14ac:dyDescent="0.2">
      <c r="A743" s="20" t="s">
        <v>772</v>
      </c>
      <c r="B743" s="21" t="s">
        <v>697</v>
      </c>
      <c r="C743" s="17" t="s">
        <v>3</v>
      </c>
      <c r="D743" s="15" t="s">
        <v>674</v>
      </c>
      <c r="E743" s="9"/>
      <c r="F743" s="9">
        <v>30</v>
      </c>
      <c r="G743" s="71">
        <v>30</v>
      </c>
      <c r="H743" s="71">
        <v>30</v>
      </c>
      <c r="I743" s="71">
        <v>30</v>
      </c>
    </row>
    <row r="744" spans="1:9" ht="51" x14ac:dyDescent="0.2">
      <c r="A744" s="20"/>
      <c r="B744" s="22"/>
      <c r="C744" s="17" t="s">
        <v>672</v>
      </c>
      <c r="D744" s="15" t="s">
        <v>415</v>
      </c>
      <c r="E744" s="9"/>
      <c r="F744" s="9">
        <v>3360</v>
      </c>
      <c r="G744" s="9">
        <v>4786.6192307692299</v>
      </c>
      <c r="H744" s="9">
        <v>4109.0439230769216</v>
      </c>
      <c r="I744" s="9">
        <v>4249.3003846153852</v>
      </c>
    </row>
    <row r="745" spans="1:9" ht="38.25" x14ac:dyDescent="0.2">
      <c r="A745" s="20" t="s">
        <v>773</v>
      </c>
      <c r="B745" s="21" t="s">
        <v>698</v>
      </c>
      <c r="C745" s="17" t="s">
        <v>3</v>
      </c>
      <c r="D745" s="15" t="s">
        <v>674</v>
      </c>
      <c r="E745" s="9"/>
      <c r="F745" s="9">
        <v>30</v>
      </c>
      <c r="G745" s="71">
        <v>30</v>
      </c>
      <c r="H745" s="71">
        <v>30</v>
      </c>
      <c r="I745" s="71">
        <v>30</v>
      </c>
    </row>
    <row r="746" spans="1:9" ht="51" x14ac:dyDescent="0.2">
      <c r="A746" s="20"/>
      <c r="B746" s="22"/>
      <c r="C746" s="17" t="s">
        <v>672</v>
      </c>
      <c r="D746" s="15" t="s">
        <v>415</v>
      </c>
      <c r="E746" s="9"/>
      <c r="F746" s="9">
        <v>3360</v>
      </c>
      <c r="G746" s="9">
        <v>4786.6192307692299</v>
      </c>
      <c r="H746" s="9">
        <v>4109.0439230769216</v>
      </c>
      <c r="I746" s="9">
        <v>4249.3003846153852</v>
      </c>
    </row>
    <row r="747" spans="1:9" ht="38.25" x14ac:dyDescent="0.2">
      <c r="A747" s="20" t="s">
        <v>774</v>
      </c>
      <c r="B747" s="21" t="s">
        <v>699</v>
      </c>
      <c r="C747" s="17" t="s">
        <v>3</v>
      </c>
      <c r="D747" s="15" t="s">
        <v>674</v>
      </c>
      <c r="E747" s="9"/>
      <c r="F747" s="9">
        <v>40</v>
      </c>
      <c r="G747" s="71">
        <v>40</v>
      </c>
      <c r="H747" s="71">
        <v>40</v>
      </c>
      <c r="I747" s="71">
        <v>40</v>
      </c>
    </row>
    <row r="748" spans="1:9" ht="51" x14ac:dyDescent="0.2">
      <c r="A748" s="20"/>
      <c r="B748" s="22"/>
      <c r="C748" s="17" t="s">
        <v>672</v>
      </c>
      <c r="D748" s="15" t="s">
        <v>415</v>
      </c>
      <c r="E748" s="9"/>
      <c r="F748" s="9">
        <v>3750</v>
      </c>
      <c r="G748" s="9">
        <v>5176.6192307692299</v>
      </c>
      <c r="H748" s="9">
        <v>4499.0439230769216</v>
      </c>
      <c r="I748" s="9">
        <v>4639.3003846153852</v>
      </c>
    </row>
    <row r="749" spans="1:9" ht="38.25" x14ac:dyDescent="0.2">
      <c r="A749" s="20" t="s">
        <v>775</v>
      </c>
      <c r="B749" s="21" t="s">
        <v>700</v>
      </c>
      <c r="C749" s="17" t="s">
        <v>3</v>
      </c>
      <c r="D749" s="15" t="s">
        <v>674</v>
      </c>
      <c r="E749" s="9">
        <v>135</v>
      </c>
      <c r="F749" s="9">
        <v>120</v>
      </c>
      <c r="G749" s="71">
        <v>135</v>
      </c>
      <c r="H749" s="71">
        <v>135</v>
      </c>
      <c r="I749" s="71">
        <v>135</v>
      </c>
    </row>
    <row r="750" spans="1:9" ht="51" x14ac:dyDescent="0.2">
      <c r="A750" s="20"/>
      <c r="B750" s="22"/>
      <c r="C750" s="17" t="s">
        <v>672</v>
      </c>
      <c r="D750" s="15" t="s">
        <v>415</v>
      </c>
      <c r="E750" s="9">
        <v>13230.304</v>
      </c>
      <c r="F750" s="9">
        <v>10491.194</v>
      </c>
      <c r="G750" s="9">
        <v>13254.233</v>
      </c>
      <c r="H750" s="9">
        <v>13277.397999999999</v>
      </c>
      <c r="I750" s="9">
        <v>13615.91026375</v>
      </c>
    </row>
    <row r="751" spans="1:9" ht="38.25" x14ac:dyDescent="0.2">
      <c r="A751" s="20" t="s">
        <v>776</v>
      </c>
      <c r="B751" s="21" t="s">
        <v>701</v>
      </c>
      <c r="C751" s="17" t="s">
        <v>3</v>
      </c>
      <c r="D751" s="15" t="s">
        <v>674</v>
      </c>
      <c r="E751" s="9">
        <v>80</v>
      </c>
      <c r="F751" s="9">
        <v>76</v>
      </c>
      <c r="G751" s="71">
        <v>80</v>
      </c>
      <c r="H751" s="71">
        <v>80</v>
      </c>
      <c r="I751" s="71">
        <v>80</v>
      </c>
    </row>
    <row r="752" spans="1:9" ht="51" x14ac:dyDescent="0.2">
      <c r="A752" s="20"/>
      <c r="B752" s="22"/>
      <c r="C752" s="17" t="s">
        <v>672</v>
      </c>
      <c r="D752" s="15" t="s">
        <v>415</v>
      </c>
      <c r="E752" s="9">
        <v>19405.703870000001</v>
      </c>
      <c r="F752" s="9">
        <v>19405.703870000001</v>
      </c>
      <c r="G752" s="9">
        <v>19428.868870000002</v>
      </c>
      <c r="H752" s="9">
        <v>19452.033870000003</v>
      </c>
      <c r="I752" s="9">
        <v>19791.30413375</v>
      </c>
    </row>
    <row r="753" spans="1:9" ht="38.25" x14ac:dyDescent="0.2">
      <c r="A753" s="20" t="s">
        <v>777</v>
      </c>
      <c r="B753" s="21" t="s">
        <v>702</v>
      </c>
      <c r="C753" s="17" t="s">
        <v>3</v>
      </c>
      <c r="D753" s="15" t="s">
        <v>674</v>
      </c>
      <c r="E753" s="9">
        <v>4</v>
      </c>
      <c r="F753" s="9">
        <v>4</v>
      </c>
      <c r="G753" s="71">
        <v>4</v>
      </c>
      <c r="H753" s="71">
        <v>4</v>
      </c>
      <c r="I753" s="71">
        <v>4</v>
      </c>
    </row>
    <row r="754" spans="1:9" ht="51" x14ac:dyDescent="0.2">
      <c r="A754" s="20"/>
      <c r="B754" s="22"/>
      <c r="C754" s="17" t="s">
        <v>672</v>
      </c>
      <c r="D754" s="15" t="s">
        <v>415</v>
      </c>
      <c r="E754" s="9">
        <v>2667.1197400000001</v>
      </c>
      <c r="F754" s="9">
        <v>2667.1197400000001</v>
      </c>
      <c r="G754" s="9">
        <v>2690.2847400000001</v>
      </c>
      <c r="H754" s="9">
        <v>2713.44974</v>
      </c>
      <c r="I754" s="9">
        <v>3052.7200037500002</v>
      </c>
    </row>
    <row r="755" spans="1:9" ht="38.25" x14ac:dyDescent="0.2">
      <c r="A755" s="20" t="s">
        <v>778</v>
      </c>
      <c r="B755" s="21" t="s">
        <v>703</v>
      </c>
      <c r="C755" s="17" t="s">
        <v>3</v>
      </c>
      <c r="D755" s="15" t="s">
        <v>674</v>
      </c>
      <c r="E755" s="9">
        <v>2</v>
      </c>
      <c r="F755" s="9">
        <v>2</v>
      </c>
      <c r="G755" s="71">
        <v>2</v>
      </c>
      <c r="H755" s="71">
        <v>2</v>
      </c>
      <c r="I755" s="71">
        <v>2</v>
      </c>
    </row>
    <row r="756" spans="1:9" ht="51" x14ac:dyDescent="0.2">
      <c r="A756" s="20"/>
      <c r="B756" s="22"/>
      <c r="C756" s="17" t="s">
        <v>672</v>
      </c>
      <c r="D756" s="15" t="s">
        <v>415</v>
      </c>
      <c r="E756" s="9">
        <v>2478.4904900000001</v>
      </c>
      <c r="F756" s="9">
        <v>2478.4904900000001</v>
      </c>
      <c r="G756" s="9">
        <v>2501.6554900000001</v>
      </c>
      <c r="H756" s="9">
        <v>2524.8204900000001</v>
      </c>
      <c r="I756" s="9">
        <v>2864.0907537500002</v>
      </c>
    </row>
    <row r="757" spans="1:9" ht="38.25" x14ac:dyDescent="0.2">
      <c r="A757" s="20" t="s">
        <v>779</v>
      </c>
      <c r="B757" s="21" t="s">
        <v>704</v>
      </c>
      <c r="C757" s="17" t="s">
        <v>3</v>
      </c>
      <c r="D757" s="15" t="s">
        <v>674</v>
      </c>
      <c r="E757" s="9">
        <v>56</v>
      </c>
      <c r="F757" s="9">
        <v>84</v>
      </c>
      <c r="G757" s="71">
        <v>56</v>
      </c>
      <c r="H757" s="71">
        <v>56</v>
      </c>
      <c r="I757" s="71">
        <v>56</v>
      </c>
    </row>
    <row r="758" spans="1:9" ht="51" x14ac:dyDescent="0.2">
      <c r="A758" s="20"/>
      <c r="B758" s="22"/>
      <c r="C758" s="17" t="s">
        <v>672</v>
      </c>
      <c r="D758" s="15" t="s">
        <v>415</v>
      </c>
      <c r="E758" s="9">
        <v>8524.7999999999993</v>
      </c>
      <c r="F758" s="9">
        <v>8524.7999999999993</v>
      </c>
      <c r="G758" s="9">
        <v>8547.9650000000001</v>
      </c>
      <c r="H758" s="9">
        <v>8571.0400000000009</v>
      </c>
      <c r="I758" s="9">
        <v>8910.3102637499996</v>
      </c>
    </row>
    <row r="759" spans="1:9" ht="38.25" x14ac:dyDescent="0.2">
      <c r="A759" s="20" t="s">
        <v>780</v>
      </c>
      <c r="B759" s="21" t="s">
        <v>705</v>
      </c>
      <c r="C759" s="17" t="s">
        <v>3</v>
      </c>
      <c r="D759" s="15" t="s">
        <v>674</v>
      </c>
      <c r="E759" s="9">
        <v>80</v>
      </c>
      <c r="F759" s="9">
        <v>60</v>
      </c>
      <c r="G759" s="71">
        <v>80</v>
      </c>
      <c r="H759" s="71">
        <v>80</v>
      </c>
      <c r="I759" s="71">
        <v>80</v>
      </c>
    </row>
    <row r="760" spans="1:9" ht="51" x14ac:dyDescent="0.2">
      <c r="A760" s="20"/>
      <c r="B760" s="22"/>
      <c r="C760" s="17" t="s">
        <v>672</v>
      </c>
      <c r="D760" s="15" t="s">
        <v>415</v>
      </c>
      <c r="E760" s="9">
        <v>22452.38178</v>
      </c>
      <c r="F760" s="9">
        <v>22452.38178</v>
      </c>
      <c r="G760" s="9">
        <v>22475.546780000001</v>
      </c>
      <c r="H760" s="9">
        <v>23540.15078</v>
      </c>
      <c r="I760" s="9">
        <v>23336.47204375</v>
      </c>
    </row>
    <row r="761" spans="1:9" ht="38.25" x14ac:dyDescent="0.2">
      <c r="A761" s="20" t="s">
        <v>781</v>
      </c>
      <c r="B761" s="21" t="s">
        <v>706</v>
      </c>
      <c r="C761" s="17" t="s">
        <v>3</v>
      </c>
      <c r="D761" s="15" t="s">
        <v>674</v>
      </c>
      <c r="E761" s="9"/>
      <c r="F761" s="9">
        <v>28</v>
      </c>
      <c r="G761" s="71">
        <v>28</v>
      </c>
      <c r="H761" s="71">
        <v>28</v>
      </c>
      <c r="I761" s="71">
        <v>28</v>
      </c>
    </row>
    <row r="762" spans="1:9" ht="51" x14ac:dyDescent="0.2">
      <c r="A762" s="20"/>
      <c r="B762" s="22"/>
      <c r="C762" s="17" t="s">
        <v>672</v>
      </c>
      <c r="D762" s="15" t="s">
        <v>415</v>
      </c>
      <c r="E762" s="9"/>
      <c r="F762" s="9">
        <v>1998.2093475335218</v>
      </c>
      <c r="G762" s="9">
        <v>5542.1680426005605</v>
      </c>
      <c r="H762" s="9"/>
      <c r="I762" s="9"/>
    </row>
    <row r="763" spans="1:9" ht="38.25" x14ac:dyDescent="0.2">
      <c r="A763" s="20" t="s">
        <v>782</v>
      </c>
      <c r="B763" s="21" t="s">
        <v>707</v>
      </c>
      <c r="C763" s="17" t="s">
        <v>3</v>
      </c>
      <c r="D763" s="15" t="s">
        <v>674</v>
      </c>
      <c r="E763" s="9"/>
      <c r="F763" s="9">
        <v>20</v>
      </c>
      <c r="G763" s="71">
        <v>20</v>
      </c>
      <c r="H763" s="71">
        <v>20</v>
      </c>
      <c r="I763" s="71">
        <v>20</v>
      </c>
    </row>
    <row r="764" spans="1:9" ht="51" x14ac:dyDescent="0.2">
      <c r="A764" s="20"/>
      <c r="B764" s="22"/>
      <c r="C764" s="17" t="s">
        <v>672</v>
      </c>
      <c r="D764" s="15" t="s">
        <v>415</v>
      </c>
      <c r="E764" s="9"/>
      <c r="F764" s="9">
        <v>2501.7906524664782</v>
      </c>
      <c r="G764" s="9">
        <v>7505.3719573994404</v>
      </c>
      <c r="H764" s="9"/>
      <c r="I764" s="9"/>
    </row>
    <row r="765" spans="1:9" ht="38.25" x14ac:dyDescent="0.2">
      <c r="A765" s="20" t="s">
        <v>783</v>
      </c>
      <c r="B765" s="21" t="s">
        <v>708</v>
      </c>
      <c r="C765" s="17" t="s">
        <v>3</v>
      </c>
      <c r="D765" s="15" t="s">
        <v>674</v>
      </c>
      <c r="E765" s="9">
        <v>204</v>
      </c>
      <c r="F765" s="9">
        <v>164</v>
      </c>
      <c r="G765" s="71">
        <v>204</v>
      </c>
      <c r="H765" s="71">
        <v>204</v>
      </c>
      <c r="I765" s="71">
        <v>204</v>
      </c>
    </row>
    <row r="766" spans="1:9" ht="51" x14ac:dyDescent="0.2">
      <c r="A766" s="20"/>
      <c r="B766" s="22"/>
      <c r="C766" s="17" t="s">
        <v>672</v>
      </c>
      <c r="D766" s="15" t="s">
        <v>415</v>
      </c>
      <c r="E766" s="9">
        <v>4732.08</v>
      </c>
      <c r="F766" s="9">
        <v>4097.200225000006</v>
      </c>
      <c r="G766" s="9">
        <v>11232.50402</v>
      </c>
      <c r="H766" s="9">
        <v>12084.45022500001</v>
      </c>
      <c r="I766" s="9">
        <v>13741.3</v>
      </c>
    </row>
    <row r="767" spans="1:9" ht="38.25" x14ac:dyDescent="0.2">
      <c r="A767" s="20" t="s">
        <v>784</v>
      </c>
      <c r="B767" s="21" t="s">
        <v>709</v>
      </c>
      <c r="C767" s="17" t="s">
        <v>3</v>
      </c>
      <c r="D767" s="15" t="s">
        <v>674</v>
      </c>
      <c r="E767" s="9">
        <v>175</v>
      </c>
      <c r="F767" s="9">
        <v>159</v>
      </c>
      <c r="G767" s="71">
        <v>175</v>
      </c>
      <c r="H767" s="71">
        <v>175</v>
      </c>
      <c r="I767" s="71">
        <v>175</v>
      </c>
    </row>
    <row r="768" spans="1:9" ht="51" x14ac:dyDescent="0.2">
      <c r="A768" s="20"/>
      <c r="B768" s="22"/>
      <c r="C768" s="17" t="s">
        <v>672</v>
      </c>
      <c r="D768" s="15" t="s">
        <v>415</v>
      </c>
      <c r="E768" s="9">
        <v>25931.81</v>
      </c>
      <c r="F768" s="9">
        <v>25296.930225000007</v>
      </c>
      <c r="G768" s="9">
        <v>29432.23402</v>
      </c>
      <c r="H768" s="9">
        <v>29995.650225000001</v>
      </c>
      <c r="I768" s="9">
        <v>29296.930225</v>
      </c>
    </row>
    <row r="769" spans="1:9" ht="38.25" x14ac:dyDescent="0.2">
      <c r="A769" s="20" t="s">
        <v>785</v>
      </c>
      <c r="B769" s="21" t="s">
        <v>710</v>
      </c>
      <c r="C769" s="17" t="s">
        <v>3</v>
      </c>
      <c r="D769" s="15" t="s">
        <v>674</v>
      </c>
      <c r="E769" s="9">
        <v>6</v>
      </c>
      <c r="F769" s="9">
        <v>6</v>
      </c>
      <c r="G769" s="71">
        <v>6</v>
      </c>
      <c r="H769" s="71">
        <v>6</v>
      </c>
      <c r="I769" s="71">
        <v>6</v>
      </c>
    </row>
    <row r="770" spans="1:9" ht="51" x14ac:dyDescent="0.2">
      <c r="A770" s="20"/>
      <c r="B770" s="22"/>
      <c r="C770" s="17" t="s">
        <v>672</v>
      </c>
      <c r="D770" s="15" t="s">
        <v>415</v>
      </c>
      <c r="E770" s="9">
        <v>3901.26</v>
      </c>
      <c r="F770" s="9">
        <v>3266.3802250000062</v>
      </c>
      <c r="G770" s="9">
        <v>7401.6840200000006</v>
      </c>
      <c r="H770" s="9">
        <v>7465.1052250000103</v>
      </c>
      <c r="I770" s="9">
        <v>5679.6802250000101</v>
      </c>
    </row>
    <row r="771" spans="1:9" ht="38.25" x14ac:dyDescent="0.2">
      <c r="A771" s="20" t="s">
        <v>786</v>
      </c>
      <c r="B771" s="21" t="s">
        <v>711</v>
      </c>
      <c r="C771" s="17" t="s">
        <v>3</v>
      </c>
      <c r="D771" s="15" t="s">
        <v>674</v>
      </c>
      <c r="E771" s="9">
        <v>4</v>
      </c>
      <c r="F771" s="9">
        <v>5</v>
      </c>
      <c r="G771" s="71">
        <v>4</v>
      </c>
      <c r="H771" s="71">
        <v>4</v>
      </c>
      <c r="I771" s="71">
        <v>4</v>
      </c>
    </row>
    <row r="772" spans="1:9" ht="51" x14ac:dyDescent="0.2">
      <c r="A772" s="20"/>
      <c r="B772" s="22"/>
      <c r="C772" s="17" t="s">
        <v>672</v>
      </c>
      <c r="D772" s="15" t="s">
        <v>415</v>
      </c>
      <c r="E772" s="9">
        <v>1855.01</v>
      </c>
      <c r="F772" s="9">
        <v>1220.130225000006</v>
      </c>
      <c r="G772" s="9">
        <v>7355.4340199999997</v>
      </c>
      <c r="H772" s="9">
        <v>7918.8552250000103</v>
      </c>
      <c r="I772" s="9">
        <v>8220.1302250000099</v>
      </c>
    </row>
    <row r="773" spans="1:9" ht="38.25" x14ac:dyDescent="0.2">
      <c r="A773" s="20" t="s">
        <v>787</v>
      </c>
      <c r="B773" s="21" t="s">
        <v>712</v>
      </c>
      <c r="C773" s="17" t="s">
        <v>3</v>
      </c>
      <c r="D773" s="15" t="s">
        <v>674</v>
      </c>
      <c r="E773" s="9">
        <v>121</v>
      </c>
      <c r="F773" s="9">
        <v>86</v>
      </c>
      <c r="G773" s="71">
        <v>121</v>
      </c>
      <c r="H773" s="71">
        <v>121</v>
      </c>
      <c r="I773" s="71">
        <v>121</v>
      </c>
    </row>
    <row r="774" spans="1:9" ht="51" x14ac:dyDescent="0.2">
      <c r="A774" s="20"/>
      <c r="B774" s="22"/>
      <c r="C774" s="17" t="s">
        <v>672</v>
      </c>
      <c r="D774" s="15" t="s">
        <v>415</v>
      </c>
      <c r="E774" s="9">
        <v>6253.56</v>
      </c>
      <c r="F774" s="9">
        <v>5618.6802250000064</v>
      </c>
      <c r="G774" s="9">
        <v>9753.9840199999999</v>
      </c>
      <c r="H774" s="9">
        <v>9717.4052250000095</v>
      </c>
      <c r="I774" s="9">
        <v>8618.680225000011</v>
      </c>
    </row>
    <row r="775" spans="1:9" ht="38.25" x14ac:dyDescent="0.2">
      <c r="A775" s="20" t="s">
        <v>788</v>
      </c>
      <c r="B775" s="21" t="s">
        <v>713</v>
      </c>
      <c r="C775" s="17" t="s">
        <v>3</v>
      </c>
      <c r="D775" s="15" t="s">
        <v>674</v>
      </c>
      <c r="E775" s="9">
        <v>102</v>
      </c>
      <c r="F775" s="9">
        <v>105</v>
      </c>
      <c r="G775" s="71">
        <v>102</v>
      </c>
      <c r="H775" s="71">
        <v>102</v>
      </c>
      <c r="I775" s="71">
        <v>102</v>
      </c>
    </row>
    <row r="776" spans="1:9" ht="51" x14ac:dyDescent="0.2">
      <c r="A776" s="20"/>
      <c r="B776" s="22"/>
      <c r="C776" s="17" t="s">
        <v>672</v>
      </c>
      <c r="D776" s="15" t="s">
        <v>415</v>
      </c>
      <c r="E776" s="9">
        <v>30127.41</v>
      </c>
      <c r="F776" s="9">
        <v>30127.41</v>
      </c>
      <c r="G776" s="9">
        <v>38627.834020000002</v>
      </c>
      <c r="H776" s="9">
        <v>35826.135000000002</v>
      </c>
      <c r="I776" s="9">
        <v>30318.49</v>
      </c>
    </row>
    <row r="777" spans="1:9" ht="38.25" x14ac:dyDescent="0.2">
      <c r="A777" s="20" t="s">
        <v>789</v>
      </c>
      <c r="B777" s="21" t="s">
        <v>714</v>
      </c>
      <c r="C777" s="17" t="s">
        <v>3</v>
      </c>
      <c r="D777" s="15" t="s">
        <v>674</v>
      </c>
      <c r="E777" s="9">
        <v>10</v>
      </c>
      <c r="F777" s="9">
        <v>8</v>
      </c>
      <c r="G777" s="71">
        <v>10</v>
      </c>
      <c r="H777" s="71">
        <v>10</v>
      </c>
      <c r="I777" s="71">
        <v>10</v>
      </c>
    </row>
    <row r="778" spans="1:9" ht="51" x14ac:dyDescent="0.2">
      <c r="A778" s="20"/>
      <c r="B778" s="22"/>
      <c r="C778" s="17" t="s">
        <v>672</v>
      </c>
      <c r="D778" s="15" t="s">
        <v>415</v>
      </c>
      <c r="E778" s="9">
        <v>3654.65</v>
      </c>
      <c r="F778" s="9">
        <v>3654.65</v>
      </c>
      <c r="G778" s="9">
        <v>9155.07402</v>
      </c>
      <c r="H778" s="9">
        <v>5353.375</v>
      </c>
      <c r="I778" s="9">
        <v>5607.5360000000001</v>
      </c>
    </row>
    <row r="779" spans="1:9" ht="38.25" x14ac:dyDescent="0.2">
      <c r="A779" s="20" t="s">
        <v>790</v>
      </c>
      <c r="B779" s="21" t="s">
        <v>715</v>
      </c>
      <c r="C779" s="17" t="s">
        <v>3</v>
      </c>
      <c r="D779" s="15" t="s">
        <v>674</v>
      </c>
      <c r="E779" s="9">
        <v>3</v>
      </c>
      <c r="F779" s="9">
        <v>4</v>
      </c>
      <c r="G779" s="71">
        <v>3</v>
      </c>
      <c r="H779" s="71">
        <v>3</v>
      </c>
      <c r="I779" s="71">
        <v>3</v>
      </c>
    </row>
    <row r="780" spans="1:9" ht="51" x14ac:dyDescent="0.2">
      <c r="A780" s="20"/>
      <c r="B780" s="22"/>
      <c r="C780" s="17" t="s">
        <v>672</v>
      </c>
      <c r="D780" s="15" t="s">
        <v>415</v>
      </c>
      <c r="E780" s="9">
        <v>2506.9299999999998</v>
      </c>
      <c r="F780" s="9">
        <v>2506.9299999999998</v>
      </c>
      <c r="G780" s="9">
        <v>7684.3760199999997</v>
      </c>
      <c r="H780" s="9">
        <v>4205.6549999999997</v>
      </c>
      <c r="I780" s="9">
        <v>4337.8900000000003</v>
      </c>
    </row>
    <row r="781" spans="1:9" ht="38.25" x14ac:dyDescent="0.2">
      <c r="A781" s="20" t="s">
        <v>791</v>
      </c>
      <c r="B781" s="21" t="s">
        <v>716</v>
      </c>
      <c r="C781" s="17" t="s">
        <v>3</v>
      </c>
      <c r="D781" s="15" t="s">
        <v>83</v>
      </c>
      <c r="E781" s="9">
        <v>61</v>
      </c>
      <c r="F781" s="9">
        <v>55</v>
      </c>
      <c r="G781" s="71">
        <v>61</v>
      </c>
      <c r="H781" s="71">
        <v>61</v>
      </c>
      <c r="I781" s="71">
        <v>61</v>
      </c>
    </row>
    <row r="782" spans="1:9" ht="51" x14ac:dyDescent="0.2">
      <c r="A782" s="20"/>
      <c r="B782" s="22"/>
      <c r="C782" s="17" t="s">
        <v>672</v>
      </c>
      <c r="D782" s="15" t="s">
        <v>415</v>
      </c>
      <c r="E782" s="9">
        <v>1445.1200000000001</v>
      </c>
      <c r="F782" s="9">
        <v>3079.0541428571428</v>
      </c>
      <c r="G782" s="9">
        <v>5266.0659999999998</v>
      </c>
      <c r="H782" s="9">
        <v>3171.5381714285718</v>
      </c>
      <c r="I782" s="9">
        <v>3232.1336000000001</v>
      </c>
    </row>
    <row r="783" spans="1:9" ht="38.25" x14ac:dyDescent="0.2">
      <c r="A783" s="20" t="s">
        <v>792</v>
      </c>
      <c r="B783" s="21" t="s">
        <v>717</v>
      </c>
      <c r="C783" s="17" t="s">
        <v>3</v>
      </c>
      <c r="D783" s="15" t="s">
        <v>83</v>
      </c>
      <c r="E783" s="9">
        <v>50</v>
      </c>
      <c r="F783" s="9">
        <v>53</v>
      </c>
      <c r="G783" s="71">
        <v>50</v>
      </c>
      <c r="H783" s="71">
        <v>50</v>
      </c>
      <c r="I783" s="71">
        <v>50</v>
      </c>
    </row>
    <row r="784" spans="1:9" ht="51" x14ac:dyDescent="0.2">
      <c r="A784" s="20"/>
      <c r="B784" s="22"/>
      <c r="C784" s="17" t="s">
        <v>672</v>
      </c>
      <c r="D784" s="15" t="s">
        <v>415</v>
      </c>
      <c r="E784" s="9">
        <v>6311.03</v>
      </c>
      <c r="F784" s="9">
        <v>7127.9971428571425</v>
      </c>
      <c r="G784" s="9">
        <v>8390.8204000000005</v>
      </c>
      <c r="H784" s="9">
        <v>7344.9057657142866</v>
      </c>
      <c r="I784" s="9">
        <v>7477.5684799999999</v>
      </c>
    </row>
    <row r="785" spans="1:9" ht="38.25" x14ac:dyDescent="0.2">
      <c r="A785" s="20" t="s">
        <v>793</v>
      </c>
      <c r="B785" s="21" t="s">
        <v>718</v>
      </c>
      <c r="C785" s="17" t="s">
        <v>3</v>
      </c>
      <c r="D785" s="15" t="s">
        <v>83</v>
      </c>
      <c r="E785" s="9">
        <v>93</v>
      </c>
      <c r="F785" s="9">
        <v>104</v>
      </c>
      <c r="G785" s="71">
        <v>93</v>
      </c>
      <c r="H785" s="71">
        <v>93</v>
      </c>
      <c r="I785" s="71">
        <v>93</v>
      </c>
    </row>
    <row r="786" spans="1:9" ht="51" x14ac:dyDescent="0.2">
      <c r="A786" s="20"/>
      <c r="B786" s="22"/>
      <c r="C786" s="17" t="s">
        <v>672</v>
      </c>
      <c r="D786" s="15" t="s">
        <v>415</v>
      </c>
      <c r="E786" s="9">
        <v>3348.27</v>
      </c>
      <c r="F786" s="9">
        <v>4165.2371428571432</v>
      </c>
      <c r="G786" s="9">
        <v>5428.0604000000003</v>
      </c>
      <c r="H786" s="9">
        <v>4382.1457657142864</v>
      </c>
      <c r="I786" s="9">
        <v>4514.8084799999997</v>
      </c>
    </row>
    <row r="787" spans="1:9" ht="38.25" x14ac:dyDescent="0.2">
      <c r="A787" s="20" t="s">
        <v>794</v>
      </c>
      <c r="B787" s="21" t="s">
        <v>719</v>
      </c>
      <c r="C787" s="17" t="s">
        <v>3</v>
      </c>
      <c r="D787" s="15" t="s">
        <v>83</v>
      </c>
      <c r="E787" s="9">
        <v>90</v>
      </c>
      <c r="F787" s="9">
        <v>92</v>
      </c>
      <c r="G787" s="71">
        <v>90</v>
      </c>
      <c r="H787" s="71">
        <v>90</v>
      </c>
      <c r="I787" s="71">
        <v>90</v>
      </c>
    </row>
    <row r="788" spans="1:9" ht="51" x14ac:dyDescent="0.2">
      <c r="A788" s="20"/>
      <c r="B788" s="22"/>
      <c r="C788" s="17" t="s">
        <v>672</v>
      </c>
      <c r="D788" s="15" t="s">
        <v>415</v>
      </c>
      <c r="E788" s="9">
        <v>21738.639999999999</v>
      </c>
      <c r="F788" s="9">
        <v>22555.607142857141</v>
      </c>
      <c r="G788" s="9">
        <v>23818.430399999997</v>
      </c>
      <c r="H788" s="9">
        <v>22772.515765714284</v>
      </c>
      <c r="I788" s="9">
        <v>22905.178479999999</v>
      </c>
    </row>
    <row r="789" spans="1:9" ht="38.25" x14ac:dyDescent="0.2">
      <c r="A789" s="20" t="s">
        <v>795</v>
      </c>
      <c r="B789" s="21" t="s">
        <v>720</v>
      </c>
      <c r="C789" s="17" t="s">
        <v>3</v>
      </c>
      <c r="D789" s="15" t="s">
        <v>83</v>
      </c>
      <c r="E789" s="9">
        <v>114</v>
      </c>
      <c r="F789" s="9">
        <v>80</v>
      </c>
      <c r="G789" s="71">
        <v>114</v>
      </c>
      <c r="H789" s="71">
        <v>114</v>
      </c>
      <c r="I789" s="71">
        <v>114</v>
      </c>
    </row>
    <row r="790" spans="1:9" ht="51" x14ac:dyDescent="0.2">
      <c r="A790" s="20"/>
      <c r="B790" s="22"/>
      <c r="C790" s="17" t="s">
        <v>672</v>
      </c>
      <c r="D790" s="15" t="s">
        <v>415</v>
      </c>
      <c r="E790" s="9">
        <v>2816.36</v>
      </c>
      <c r="F790" s="9">
        <v>3633.3271428571434</v>
      </c>
      <c r="G790" s="9">
        <v>4896.1504000000004</v>
      </c>
      <c r="H790" s="9">
        <v>3850.2357657142861</v>
      </c>
      <c r="I790" s="9">
        <v>3982.8984799999998</v>
      </c>
    </row>
    <row r="791" spans="1:9" ht="38.25" x14ac:dyDescent="0.2">
      <c r="A791" s="20" t="s">
        <v>796</v>
      </c>
      <c r="B791" s="21" t="s">
        <v>721</v>
      </c>
      <c r="C791" s="17" t="s">
        <v>3</v>
      </c>
      <c r="D791" s="15" t="s">
        <v>83</v>
      </c>
      <c r="E791" s="9">
        <v>39</v>
      </c>
      <c r="F791" s="9">
        <v>63</v>
      </c>
      <c r="G791" s="71">
        <v>39</v>
      </c>
      <c r="H791" s="71">
        <v>39</v>
      </c>
      <c r="I791" s="71">
        <v>39</v>
      </c>
    </row>
    <row r="792" spans="1:9" ht="51" x14ac:dyDescent="0.2">
      <c r="A792" s="20"/>
      <c r="B792" s="22"/>
      <c r="C792" s="17" t="s">
        <v>672</v>
      </c>
      <c r="D792" s="15" t="s">
        <v>415</v>
      </c>
      <c r="E792" s="9">
        <v>7641.88</v>
      </c>
      <c r="F792" s="9">
        <v>8458.8471428571429</v>
      </c>
      <c r="G792" s="9">
        <v>9721.6703999999991</v>
      </c>
      <c r="H792" s="9">
        <v>8675.7557657142861</v>
      </c>
      <c r="I792" s="9">
        <v>8808.4184800000003</v>
      </c>
    </row>
    <row r="793" spans="1:9" ht="38.25" x14ac:dyDescent="0.2">
      <c r="A793" s="20" t="s">
        <v>797</v>
      </c>
      <c r="B793" s="21" t="s">
        <v>722</v>
      </c>
      <c r="C793" s="17" t="s">
        <v>3</v>
      </c>
      <c r="D793" s="15" t="s">
        <v>83</v>
      </c>
      <c r="E793" s="9">
        <v>69</v>
      </c>
      <c r="F793" s="9">
        <v>55</v>
      </c>
      <c r="G793" s="71">
        <v>69</v>
      </c>
      <c r="H793" s="71">
        <v>69</v>
      </c>
      <c r="I793" s="71">
        <v>69</v>
      </c>
    </row>
    <row r="794" spans="1:9" ht="51" x14ac:dyDescent="0.2">
      <c r="A794" s="20"/>
      <c r="B794" s="22"/>
      <c r="C794" s="17" t="s">
        <v>672</v>
      </c>
      <c r="D794" s="15" t="s">
        <v>415</v>
      </c>
      <c r="E794" s="9">
        <v>1411.7</v>
      </c>
      <c r="F794" s="9">
        <v>2228.6671428571431</v>
      </c>
      <c r="G794" s="9">
        <v>3491.5504000000001</v>
      </c>
      <c r="H794" s="9">
        <v>2445.6357657142862</v>
      </c>
      <c r="I794" s="9">
        <v>2578.2984799999999</v>
      </c>
    </row>
    <row r="795" spans="1:9" ht="38.25" x14ac:dyDescent="0.2">
      <c r="A795" s="20" t="s">
        <v>798</v>
      </c>
      <c r="B795" s="21" t="s">
        <v>723</v>
      </c>
      <c r="C795" s="17" t="s">
        <v>3</v>
      </c>
      <c r="D795" s="15" t="s">
        <v>83</v>
      </c>
      <c r="E795" s="9" t="s">
        <v>431</v>
      </c>
      <c r="F795" s="9" t="s">
        <v>431</v>
      </c>
      <c r="G795" s="71">
        <v>45</v>
      </c>
      <c r="H795" s="71">
        <v>45</v>
      </c>
      <c r="I795" s="71">
        <v>45</v>
      </c>
    </row>
    <row r="796" spans="1:9" ht="51" x14ac:dyDescent="0.2">
      <c r="A796" s="20"/>
      <c r="B796" s="22"/>
      <c r="C796" s="17" t="s">
        <v>672</v>
      </c>
      <c r="D796" s="15" t="s">
        <v>415</v>
      </c>
      <c r="E796" s="9" t="s">
        <v>431</v>
      </c>
      <c r="F796" s="9" t="s">
        <v>431</v>
      </c>
      <c r="G796" s="9">
        <v>2394.0998200000004</v>
      </c>
      <c r="H796" s="9">
        <v>2552.6677919999997</v>
      </c>
      <c r="I796" s="9">
        <v>2717.5756940000001</v>
      </c>
    </row>
    <row r="797" spans="1:9" ht="38.25" x14ac:dyDescent="0.2">
      <c r="A797" s="20" t="s">
        <v>799</v>
      </c>
      <c r="B797" s="21" t="s">
        <v>724</v>
      </c>
      <c r="C797" s="17" t="s">
        <v>3</v>
      </c>
      <c r="D797" s="15" t="s">
        <v>83</v>
      </c>
      <c r="E797" s="9" t="s">
        <v>431</v>
      </c>
      <c r="F797" s="9" t="s">
        <v>431</v>
      </c>
      <c r="G797" s="71">
        <v>42</v>
      </c>
      <c r="H797" s="71">
        <v>42</v>
      </c>
      <c r="I797" s="71">
        <v>42</v>
      </c>
    </row>
    <row r="798" spans="1:9" ht="51" x14ac:dyDescent="0.2">
      <c r="A798" s="20"/>
      <c r="B798" s="22"/>
      <c r="C798" s="17" t="s">
        <v>672</v>
      </c>
      <c r="D798" s="15" t="s">
        <v>415</v>
      </c>
      <c r="E798" s="9" t="s">
        <v>431</v>
      </c>
      <c r="F798" s="9" t="s">
        <v>431</v>
      </c>
      <c r="G798" s="9">
        <v>2761.9951800000003</v>
      </c>
      <c r="H798" s="9">
        <v>2920.5631519999997</v>
      </c>
      <c r="I798" s="9">
        <v>3085.4710540000001</v>
      </c>
    </row>
    <row r="799" spans="1:9" ht="38.25" x14ac:dyDescent="0.2">
      <c r="A799" s="20" t="s">
        <v>800</v>
      </c>
      <c r="B799" s="21" t="s">
        <v>725</v>
      </c>
      <c r="C799" s="17" t="s">
        <v>3</v>
      </c>
      <c r="D799" s="15" t="s">
        <v>83</v>
      </c>
      <c r="E799" s="9" t="s">
        <v>431</v>
      </c>
      <c r="F799" s="9" t="s">
        <v>431</v>
      </c>
      <c r="G799" s="71">
        <v>20</v>
      </c>
      <c r="H799" s="71">
        <v>20</v>
      </c>
      <c r="I799" s="71">
        <v>20</v>
      </c>
    </row>
    <row r="800" spans="1:9" ht="51" x14ac:dyDescent="0.2">
      <c r="A800" s="20"/>
      <c r="B800" s="22"/>
      <c r="C800" s="17" t="s">
        <v>672</v>
      </c>
      <c r="D800" s="15" t="s">
        <v>415</v>
      </c>
      <c r="E800" s="9" t="s">
        <v>431</v>
      </c>
      <c r="F800" s="9" t="s">
        <v>431</v>
      </c>
      <c r="G800" s="9">
        <v>6241.88</v>
      </c>
      <c r="H800" s="9">
        <v>6400.4479719999999</v>
      </c>
      <c r="I800" s="9">
        <v>6565.3558739999999</v>
      </c>
    </row>
    <row r="801" spans="1:9" ht="38.25" x14ac:dyDescent="0.2">
      <c r="A801" s="20" t="s">
        <v>801</v>
      </c>
      <c r="B801" s="21" t="s">
        <v>726</v>
      </c>
      <c r="C801" s="17" t="s">
        <v>3</v>
      </c>
      <c r="D801" s="15" t="s">
        <v>83</v>
      </c>
      <c r="E801" s="9" t="s">
        <v>431</v>
      </c>
      <c r="F801" s="9" t="s">
        <v>431</v>
      </c>
      <c r="G801" s="71">
        <v>10</v>
      </c>
      <c r="H801" s="71">
        <v>10</v>
      </c>
      <c r="I801" s="71">
        <v>10</v>
      </c>
    </row>
    <row r="802" spans="1:9" ht="51" x14ac:dyDescent="0.2">
      <c r="A802" s="20"/>
      <c r="B802" s="22"/>
      <c r="C802" s="17" t="s">
        <v>672</v>
      </c>
      <c r="D802" s="15" t="s">
        <v>415</v>
      </c>
      <c r="E802" s="9" t="s">
        <v>431</v>
      </c>
      <c r="F802" s="9" t="s">
        <v>431</v>
      </c>
      <c r="G802" s="9">
        <v>7354.4058800000003</v>
      </c>
      <c r="H802" s="9">
        <v>7512.9738520000001</v>
      </c>
      <c r="I802" s="9">
        <v>7677.881754</v>
      </c>
    </row>
    <row r="803" spans="1:9" ht="38.25" x14ac:dyDescent="0.2">
      <c r="A803" s="20" t="s">
        <v>802</v>
      </c>
      <c r="B803" s="21" t="s">
        <v>727</v>
      </c>
      <c r="C803" s="17" t="s">
        <v>3</v>
      </c>
      <c r="D803" s="15" t="s">
        <v>83</v>
      </c>
      <c r="E803" s="9" t="s">
        <v>431</v>
      </c>
      <c r="F803" s="9" t="s">
        <v>431</v>
      </c>
      <c r="G803" s="71">
        <v>8</v>
      </c>
      <c r="H803" s="71">
        <v>8</v>
      </c>
      <c r="I803" s="71">
        <v>8</v>
      </c>
    </row>
    <row r="804" spans="1:9" ht="51" x14ac:dyDescent="0.2">
      <c r="A804" s="20"/>
      <c r="B804" s="22"/>
      <c r="C804" s="17" t="s">
        <v>672</v>
      </c>
      <c r="D804" s="15" t="s">
        <v>415</v>
      </c>
      <c r="E804" s="9" t="s">
        <v>431</v>
      </c>
      <c r="F804" s="9" t="s">
        <v>431</v>
      </c>
      <c r="G804" s="9">
        <v>8247.6191199999994</v>
      </c>
      <c r="H804" s="9">
        <v>8406.1870920000001</v>
      </c>
      <c r="I804" s="9">
        <v>8571.0949939999991</v>
      </c>
    </row>
    <row r="805" spans="1:9" ht="12.75" customHeight="1" x14ac:dyDescent="0.2">
      <c r="A805" s="20" t="s">
        <v>803</v>
      </c>
      <c r="B805" s="21" t="s">
        <v>728</v>
      </c>
      <c r="C805" s="17" t="s">
        <v>556</v>
      </c>
      <c r="D805" s="15" t="s">
        <v>729</v>
      </c>
      <c r="E805" s="9">
        <v>2</v>
      </c>
      <c r="F805" s="9">
        <v>20</v>
      </c>
      <c r="G805" s="71">
        <v>20</v>
      </c>
      <c r="H805" s="71">
        <v>20</v>
      </c>
      <c r="I805" s="71">
        <v>20</v>
      </c>
    </row>
    <row r="806" spans="1:9" ht="51" x14ac:dyDescent="0.2">
      <c r="A806" s="20"/>
      <c r="B806" s="22"/>
      <c r="C806" s="17" t="s">
        <v>672</v>
      </c>
      <c r="D806" s="15" t="s">
        <v>415</v>
      </c>
      <c r="E806" s="9">
        <v>2608.73</v>
      </c>
      <c r="F806" s="9">
        <v>5272.93</v>
      </c>
      <c r="G806" s="9">
        <v>6080.2999999999993</v>
      </c>
      <c r="H806" s="9">
        <v>7516.02</v>
      </c>
      <c r="I806" s="9">
        <v>8163.28</v>
      </c>
    </row>
    <row r="807" spans="1:9" ht="12.75" customHeight="1" x14ac:dyDescent="0.2">
      <c r="A807" s="20" t="s">
        <v>804</v>
      </c>
      <c r="B807" s="21" t="s">
        <v>730</v>
      </c>
      <c r="C807" s="17" t="s">
        <v>556</v>
      </c>
      <c r="D807" s="15" t="s">
        <v>729</v>
      </c>
      <c r="E807" s="9">
        <v>6</v>
      </c>
      <c r="F807" s="9">
        <v>8</v>
      </c>
      <c r="G807" s="71">
        <v>8</v>
      </c>
      <c r="H807" s="71">
        <v>8</v>
      </c>
      <c r="I807" s="71">
        <v>8</v>
      </c>
    </row>
    <row r="808" spans="1:9" ht="51" x14ac:dyDescent="0.2">
      <c r="A808" s="20"/>
      <c r="B808" s="22"/>
      <c r="C808" s="17" t="s">
        <v>672</v>
      </c>
      <c r="D808" s="15" t="s">
        <v>415</v>
      </c>
      <c r="E808" s="9">
        <v>1306.97</v>
      </c>
      <c r="F808" s="9">
        <v>1802.7</v>
      </c>
      <c r="G808" s="9">
        <v>2597.1</v>
      </c>
      <c r="H808" s="9">
        <v>4539.82</v>
      </c>
      <c r="I808" s="9">
        <v>4680.08</v>
      </c>
    </row>
    <row r="809" spans="1:9" ht="12.75" customHeight="1" x14ac:dyDescent="0.2">
      <c r="A809" s="20" t="s">
        <v>805</v>
      </c>
      <c r="B809" s="21" t="s">
        <v>731</v>
      </c>
      <c r="C809" s="17" t="s">
        <v>556</v>
      </c>
      <c r="D809" s="15" t="s">
        <v>729</v>
      </c>
      <c r="E809" s="9">
        <v>107</v>
      </c>
      <c r="F809" s="9">
        <v>268</v>
      </c>
      <c r="G809" s="71">
        <v>272</v>
      </c>
      <c r="H809" s="71">
        <v>272</v>
      </c>
      <c r="I809" s="71">
        <v>272</v>
      </c>
    </row>
    <row r="810" spans="1:9" ht="51" x14ac:dyDescent="0.2">
      <c r="A810" s="20"/>
      <c r="B810" s="22"/>
      <c r="C810" s="17" t="s">
        <v>672</v>
      </c>
      <c r="D810" s="15" t="s">
        <v>415</v>
      </c>
      <c r="E810" s="9">
        <v>36121.160000000003</v>
      </c>
      <c r="F810" s="9">
        <v>54713.24</v>
      </c>
      <c r="G810" s="9">
        <v>72310.899999999994</v>
      </c>
      <c r="H810" s="9">
        <v>47241.88</v>
      </c>
      <c r="I810" s="9">
        <v>48364.2</v>
      </c>
    </row>
    <row r="811" spans="1:9" ht="12.75" customHeight="1" x14ac:dyDescent="0.2">
      <c r="A811" s="20" t="s">
        <v>806</v>
      </c>
      <c r="B811" s="21" t="s">
        <v>732</v>
      </c>
      <c r="C811" s="17" t="s">
        <v>556</v>
      </c>
      <c r="D811" s="15" t="s">
        <v>729</v>
      </c>
      <c r="E811" s="9">
        <v>2</v>
      </c>
      <c r="F811" s="9">
        <v>20</v>
      </c>
      <c r="G811" s="71">
        <v>20</v>
      </c>
      <c r="H811" s="71">
        <v>20</v>
      </c>
      <c r="I811" s="71">
        <v>20</v>
      </c>
    </row>
    <row r="812" spans="1:9" ht="51" x14ac:dyDescent="0.2">
      <c r="A812" s="20"/>
      <c r="B812" s="22"/>
      <c r="C812" s="17" t="s">
        <v>672</v>
      </c>
      <c r="D812" s="15" t="s">
        <v>415</v>
      </c>
      <c r="E812" s="9">
        <v>2758.4</v>
      </c>
      <c r="F812" s="9">
        <v>8521.6299999999992</v>
      </c>
      <c r="G812" s="9">
        <v>3813.6</v>
      </c>
      <c r="H812" s="9">
        <v>5756.32</v>
      </c>
      <c r="I812" s="9">
        <v>5896.58</v>
      </c>
    </row>
    <row r="813" spans="1:9" ht="12.75" customHeight="1" x14ac:dyDescent="0.2">
      <c r="A813" s="20" t="s">
        <v>807</v>
      </c>
      <c r="B813" s="21" t="s">
        <v>733</v>
      </c>
      <c r="C813" s="17" t="s">
        <v>556</v>
      </c>
      <c r="D813" s="15" t="s">
        <v>729</v>
      </c>
      <c r="E813" s="9">
        <v>23</v>
      </c>
      <c r="F813" s="9">
        <v>47</v>
      </c>
      <c r="G813" s="71">
        <v>47</v>
      </c>
      <c r="H813" s="71">
        <v>47</v>
      </c>
      <c r="I813" s="71">
        <v>47</v>
      </c>
    </row>
    <row r="814" spans="1:9" ht="51" x14ac:dyDescent="0.2">
      <c r="A814" s="20"/>
      <c r="B814" s="22"/>
      <c r="C814" s="17" t="s">
        <v>672</v>
      </c>
      <c r="D814" s="15" t="s">
        <v>415</v>
      </c>
      <c r="E814" s="9">
        <v>11798.33</v>
      </c>
      <c r="F814" s="9">
        <v>32780.9</v>
      </c>
      <c r="G814" s="9">
        <v>11982.400000000001</v>
      </c>
      <c r="H814" s="9">
        <v>11801.42</v>
      </c>
      <c r="I814" s="9">
        <v>11941.68</v>
      </c>
    </row>
    <row r="815" spans="1:9" ht="12.75" customHeight="1" x14ac:dyDescent="0.2">
      <c r="A815" s="20" t="s">
        <v>808</v>
      </c>
      <c r="B815" s="21" t="s">
        <v>734</v>
      </c>
      <c r="C815" s="17" t="s">
        <v>431</v>
      </c>
      <c r="D815" s="15" t="s">
        <v>431</v>
      </c>
      <c r="E815" s="9" t="s">
        <v>431</v>
      </c>
      <c r="F815" s="9" t="s">
        <v>431</v>
      </c>
      <c r="G815" s="71" t="s">
        <v>431</v>
      </c>
      <c r="H815" s="71" t="s">
        <v>431</v>
      </c>
      <c r="I815" s="71" t="s">
        <v>431</v>
      </c>
    </row>
    <row r="816" spans="1:9" ht="51" x14ac:dyDescent="0.2">
      <c r="A816" s="20"/>
      <c r="B816" s="22"/>
      <c r="C816" s="17" t="s">
        <v>672</v>
      </c>
      <c r="D816" s="15" t="s">
        <v>415</v>
      </c>
      <c r="E816" s="9"/>
      <c r="F816" s="9">
        <v>427.5</v>
      </c>
      <c r="G816" s="9">
        <v>427.5</v>
      </c>
      <c r="H816" s="9">
        <v>427.5</v>
      </c>
      <c r="I816" s="9">
        <v>427.5</v>
      </c>
    </row>
    <row r="817" spans="1:9" ht="12.75" customHeight="1" x14ac:dyDescent="0.2">
      <c r="A817" s="20" t="s">
        <v>809</v>
      </c>
      <c r="B817" s="21" t="s">
        <v>735</v>
      </c>
      <c r="C817" s="17" t="s">
        <v>556</v>
      </c>
      <c r="D817" s="15" t="s">
        <v>729</v>
      </c>
      <c r="E817" s="9">
        <v>137</v>
      </c>
      <c r="F817" s="9">
        <v>131</v>
      </c>
      <c r="G817" s="71">
        <v>131</v>
      </c>
      <c r="H817" s="71">
        <v>131</v>
      </c>
      <c r="I817" s="71">
        <v>131</v>
      </c>
    </row>
    <row r="818" spans="1:9" ht="51" x14ac:dyDescent="0.2">
      <c r="A818" s="20"/>
      <c r="B818" s="22"/>
      <c r="C818" s="17" t="s">
        <v>672</v>
      </c>
      <c r="D818" s="15" t="s">
        <v>415</v>
      </c>
      <c r="E818" s="9">
        <v>29801.16</v>
      </c>
      <c r="F818" s="9">
        <v>24199.39</v>
      </c>
      <c r="G818" s="9">
        <v>47667.65</v>
      </c>
      <c r="H818" s="9">
        <v>24683.38</v>
      </c>
      <c r="I818" s="9">
        <v>25300.47</v>
      </c>
    </row>
    <row r="819" spans="1:9" ht="12.75" customHeight="1" x14ac:dyDescent="0.2">
      <c r="A819" s="20" t="s">
        <v>810</v>
      </c>
      <c r="B819" s="21" t="s">
        <v>736</v>
      </c>
      <c r="C819" s="17" t="s">
        <v>556</v>
      </c>
      <c r="D819" s="15" t="s">
        <v>729</v>
      </c>
      <c r="E819" s="9">
        <v>2</v>
      </c>
      <c r="F819" s="9">
        <v>7</v>
      </c>
      <c r="G819" s="71">
        <v>14</v>
      </c>
      <c r="H819" s="71">
        <v>14</v>
      </c>
      <c r="I819" s="71">
        <v>14</v>
      </c>
    </row>
    <row r="820" spans="1:9" ht="51" x14ac:dyDescent="0.2">
      <c r="A820" s="20"/>
      <c r="B820" s="22"/>
      <c r="C820" s="17" t="s">
        <v>672</v>
      </c>
      <c r="D820" s="15" t="s">
        <v>415</v>
      </c>
      <c r="E820" s="9">
        <v>1074.04</v>
      </c>
      <c r="F820" s="9">
        <v>1874.98</v>
      </c>
      <c r="G820" s="9">
        <v>3341.6</v>
      </c>
      <c r="H820" s="9">
        <v>5284.32</v>
      </c>
      <c r="I820" s="9">
        <v>5424.55</v>
      </c>
    </row>
    <row r="821" spans="1:9" ht="25.5" x14ac:dyDescent="0.2">
      <c r="A821" s="20" t="s">
        <v>811</v>
      </c>
      <c r="B821" s="21" t="s">
        <v>737</v>
      </c>
      <c r="C821" s="17" t="s">
        <v>738</v>
      </c>
      <c r="D821" s="15" t="s">
        <v>287</v>
      </c>
      <c r="E821" s="9">
        <v>32</v>
      </c>
      <c r="F821" s="9">
        <v>36</v>
      </c>
      <c r="G821" s="71">
        <v>36</v>
      </c>
      <c r="H821" s="71">
        <v>36</v>
      </c>
      <c r="I821" s="71">
        <v>36</v>
      </c>
    </row>
    <row r="822" spans="1:9" ht="51" x14ac:dyDescent="0.2">
      <c r="A822" s="20"/>
      <c r="B822" s="22"/>
      <c r="C822" s="17" t="s">
        <v>672</v>
      </c>
      <c r="D822" s="15" t="s">
        <v>415</v>
      </c>
      <c r="E822" s="9">
        <v>106340.56</v>
      </c>
      <c r="F822" s="9">
        <v>139930.88293000002</v>
      </c>
      <c r="G822" s="9">
        <v>140963.6</v>
      </c>
      <c r="H822" s="9">
        <v>108601.72</v>
      </c>
      <c r="I822" s="9">
        <v>111839.98</v>
      </c>
    </row>
    <row r="823" spans="1:9" ht="12.75" customHeight="1" x14ac:dyDescent="0.2">
      <c r="A823" s="20" t="s">
        <v>812</v>
      </c>
      <c r="B823" s="21" t="s">
        <v>739</v>
      </c>
      <c r="C823" s="17" t="s">
        <v>556</v>
      </c>
      <c r="D823" s="15" t="s">
        <v>729</v>
      </c>
      <c r="E823" s="9">
        <v>6</v>
      </c>
      <c r="F823" s="9">
        <v>18</v>
      </c>
      <c r="G823" s="71">
        <v>14</v>
      </c>
      <c r="H823" s="71">
        <v>14</v>
      </c>
      <c r="I823" s="71">
        <v>14</v>
      </c>
    </row>
    <row r="824" spans="1:9" ht="51" x14ac:dyDescent="0.2">
      <c r="A824" s="20"/>
      <c r="B824" s="22"/>
      <c r="C824" s="17" t="s">
        <v>672</v>
      </c>
      <c r="D824" s="15" t="s">
        <v>415</v>
      </c>
      <c r="E824" s="9">
        <v>854.92</v>
      </c>
      <c r="F824" s="9">
        <v>4755.37</v>
      </c>
      <c r="G824" s="9">
        <v>3235.5</v>
      </c>
      <c r="H824" s="9">
        <v>3284.0349999999999</v>
      </c>
      <c r="I824" s="9">
        <v>3333.29</v>
      </c>
    </row>
    <row r="825" spans="1:9" ht="12.75" customHeight="1" x14ac:dyDescent="0.2">
      <c r="A825" s="20" t="s">
        <v>813</v>
      </c>
      <c r="B825" s="21" t="s">
        <v>740</v>
      </c>
      <c r="C825" s="17" t="s">
        <v>556</v>
      </c>
      <c r="D825" s="15" t="s">
        <v>729</v>
      </c>
      <c r="E825" s="9">
        <v>124</v>
      </c>
      <c r="F825" s="9">
        <v>150</v>
      </c>
      <c r="G825" s="71">
        <v>100</v>
      </c>
      <c r="H825" s="71">
        <v>100</v>
      </c>
      <c r="I825" s="71">
        <v>100</v>
      </c>
    </row>
    <row r="826" spans="1:9" ht="51" x14ac:dyDescent="0.2">
      <c r="A826" s="20"/>
      <c r="B826" s="22"/>
      <c r="C826" s="17" t="s">
        <v>672</v>
      </c>
      <c r="D826" s="15" t="s">
        <v>415</v>
      </c>
      <c r="E826" s="9">
        <v>27599.57</v>
      </c>
      <c r="F826" s="9">
        <v>47795.28</v>
      </c>
      <c r="G826" s="9">
        <v>24958.94</v>
      </c>
      <c r="H826" s="9">
        <v>25901.66</v>
      </c>
      <c r="I826" s="9">
        <v>28112.2765</v>
      </c>
    </row>
    <row r="827" spans="1:9" ht="12.75" customHeight="1" x14ac:dyDescent="0.2">
      <c r="A827" s="20" t="s">
        <v>814</v>
      </c>
      <c r="B827" s="21" t="s">
        <v>741</v>
      </c>
      <c r="C827" s="17" t="s">
        <v>556</v>
      </c>
      <c r="D827" s="15" t="s">
        <v>729</v>
      </c>
      <c r="E827" s="9">
        <v>39</v>
      </c>
      <c r="F827" s="9">
        <v>50</v>
      </c>
      <c r="G827" s="71">
        <v>50</v>
      </c>
      <c r="H827" s="71">
        <v>50</v>
      </c>
      <c r="I827" s="71">
        <v>50</v>
      </c>
    </row>
    <row r="828" spans="1:9" ht="51" x14ac:dyDescent="0.2">
      <c r="A828" s="20"/>
      <c r="B828" s="22"/>
      <c r="C828" s="17" t="s">
        <v>672</v>
      </c>
      <c r="D828" s="15" t="s">
        <v>415</v>
      </c>
      <c r="E828" s="9">
        <v>5655.41</v>
      </c>
      <c r="F828" s="9">
        <v>8362.1</v>
      </c>
      <c r="G828" s="9">
        <v>8708.7000000000007</v>
      </c>
      <c r="H828" s="9">
        <v>9621.42</v>
      </c>
      <c r="I828" s="9">
        <v>10761.68</v>
      </c>
    </row>
    <row r="829" spans="1:9" x14ac:dyDescent="0.2">
      <c r="A829" s="20" t="s">
        <v>815</v>
      </c>
      <c r="B829" s="21" t="s">
        <v>742</v>
      </c>
      <c r="C829" s="17" t="s">
        <v>431</v>
      </c>
      <c r="D829" s="15" t="s">
        <v>431</v>
      </c>
      <c r="E829" s="9" t="s">
        <v>431</v>
      </c>
      <c r="F829" s="9" t="s">
        <v>431</v>
      </c>
      <c r="G829" s="71" t="s">
        <v>431</v>
      </c>
      <c r="H829" s="71" t="s">
        <v>431</v>
      </c>
      <c r="I829" s="71" t="s">
        <v>431</v>
      </c>
    </row>
    <row r="830" spans="1:9" ht="51" x14ac:dyDescent="0.2">
      <c r="A830" s="20"/>
      <c r="B830" s="22"/>
      <c r="C830" s="17" t="s">
        <v>672</v>
      </c>
      <c r="D830" s="15" t="s">
        <v>415</v>
      </c>
      <c r="E830" s="9">
        <v>2359.4899999999998</v>
      </c>
      <c r="F830" s="9">
        <v>2359.4899999999998</v>
      </c>
      <c r="G830" s="9">
        <v>2424.5</v>
      </c>
      <c r="H830" s="9">
        <v>2457.5</v>
      </c>
      <c r="I830" s="9">
        <v>2013.5</v>
      </c>
    </row>
    <row r="831" spans="1:9" ht="12.75" customHeight="1" x14ac:dyDescent="0.2">
      <c r="A831" s="20" t="s">
        <v>816</v>
      </c>
      <c r="B831" s="21" t="s">
        <v>743</v>
      </c>
      <c r="C831" s="17" t="s">
        <v>556</v>
      </c>
      <c r="D831" s="15" t="s">
        <v>729</v>
      </c>
      <c r="E831" s="9">
        <v>57</v>
      </c>
      <c r="F831" s="9">
        <v>74</v>
      </c>
      <c r="G831" s="71">
        <v>74</v>
      </c>
      <c r="H831" s="71">
        <v>74</v>
      </c>
      <c r="I831" s="71">
        <v>74</v>
      </c>
    </row>
    <row r="832" spans="1:9" ht="51" x14ac:dyDescent="0.2">
      <c r="A832" s="20"/>
      <c r="B832" s="22"/>
      <c r="C832" s="17" t="s">
        <v>672</v>
      </c>
      <c r="D832" s="15" t="s">
        <v>415</v>
      </c>
      <c r="E832" s="9">
        <v>7253.44</v>
      </c>
      <c r="F832" s="9">
        <v>7535.73</v>
      </c>
      <c r="G832" s="9">
        <v>8673.8000000000011</v>
      </c>
      <c r="H832" s="9">
        <v>9620.42</v>
      </c>
      <c r="I832" s="9">
        <v>11760.68</v>
      </c>
    </row>
    <row r="833" spans="1:9" ht="12.75" customHeight="1" x14ac:dyDescent="0.2">
      <c r="A833" s="20" t="s">
        <v>817</v>
      </c>
      <c r="B833" s="21" t="s">
        <v>744</v>
      </c>
      <c r="C833" s="17" t="s">
        <v>556</v>
      </c>
      <c r="D833" s="15" t="s">
        <v>729</v>
      </c>
      <c r="E833" s="9">
        <v>3</v>
      </c>
      <c r="F833" s="9">
        <v>11</v>
      </c>
      <c r="G833" s="71">
        <v>11</v>
      </c>
      <c r="H833" s="71">
        <v>11</v>
      </c>
      <c r="I833" s="71">
        <v>11</v>
      </c>
    </row>
    <row r="834" spans="1:9" ht="51" x14ac:dyDescent="0.2">
      <c r="A834" s="20"/>
      <c r="B834" s="22"/>
      <c r="C834" s="17" t="s">
        <v>672</v>
      </c>
      <c r="D834" s="15" t="s">
        <v>415</v>
      </c>
      <c r="E834" s="9">
        <v>3336.62</v>
      </c>
      <c r="F834" s="9">
        <v>7291.78</v>
      </c>
      <c r="G834" s="9">
        <v>7698.3</v>
      </c>
      <c r="H834" s="9">
        <v>8641.02</v>
      </c>
      <c r="I834" s="9">
        <v>9281.48</v>
      </c>
    </row>
    <row r="835" spans="1:9" ht="38.25" customHeight="1" x14ac:dyDescent="0.2">
      <c r="A835" s="20" t="s">
        <v>818</v>
      </c>
      <c r="B835" s="21" t="s">
        <v>523</v>
      </c>
      <c r="C835" s="17" t="s">
        <v>3</v>
      </c>
      <c r="D835" s="15" t="s">
        <v>524</v>
      </c>
      <c r="E835" s="9" t="s">
        <v>745</v>
      </c>
      <c r="F835" s="9" t="s">
        <v>431</v>
      </c>
      <c r="G835" s="9" t="s">
        <v>431</v>
      </c>
      <c r="H835" s="9" t="s">
        <v>431</v>
      </c>
      <c r="I835" s="9" t="s">
        <v>431</v>
      </c>
    </row>
    <row r="836" spans="1:9" ht="51" x14ac:dyDescent="0.2">
      <c r="A836" s="20"/>
      <c r="B836" s="22"/>
      <c r="C836" s="17" t="s">
        <v>672</v>
      </c>
      <c r="D836" s="15" t="s">
        <v>415</v>
      </c>
      <c r="E836" s="9">
        <v>14424.64</v>
      </c>
      <c r="F836" s="9" t="s">
        <v>431</v>
      </c>
      <c r="G836" s="9" t="s">
        <v>431</v>
      </c>
      <c r="H836" s="9" t="s">
        <v>431</v>
      </c>
      <c r="I836" s="9" t="s">
        <v>431</v>
      </c>
    </row>
    <row r="837" spans="1:9" ht="38.25" customHeight="1" x14ac:dyDescent="0.2">
      <c r="A837" s="20" t="s">
        <v>819</v>
      </c>
      <c r="B837" s="21" t="s">
        <v>525</v>
      </c>
      <c r="C837" s="17" t="s">
        <v>3</v>
      </c>
      <c r="D837" s="15" t="s">
        <v>524</v>
      </c>
      <c r="E837" s="9" t="s">
        <v>746</v>
      </c>
      <c r="F837" s="9" t="s">
        <v>431</v>
      </c>
      <c r="G837" s="9" t="s">
        <v>431</v>
      </c>
      <c r="H837" s="9" t="s">
        <v>431</v>
      </c>
      <c r="I837" s="9" t="s">
        <v>431</v>
      </c>
    </row>
    <row r="838" spans="1:9" ht="51" x14ac:dyDescent="0.2">
      <c r="A838" s="20"/>
      <c r="B838" s="22"/>
      <c r="C838" s="17" t="s">
        <v>672</v>
      </c>
      <c r="D838" s="15" t="s">
        <v>415</v>
      </c>
      <c r="E838" s="9">
        <v>1400</v>
      </c>
      <c r="F838" s="9" t="s">
        <v>431</v>
      </c>
      <c r="G838" s="9" t="s">
        <v>431</v>
      </c>
      <c r="H838" s="9" t="s">
        <v>431</v>
      </c>
      <c r="I838" s="9" t="s">
        <v>431</v>
      </c>
    </row>
    <row r="839" spans="1:9" ht="38.25" x14ac:dyDescent="0.2">
      <c r="A839" s="20" t="s">
        <v>820</v>
      </c>
      <c r="B839" s="21" t="s">
        <v>747</v>
      </c>
      <c r="C839" s="17" t="s">
        <v>3</v>
      </c>
      <c r="D839" s="15" t="s">
        <v>287</v>
      </c>
      <c r="E839" s="9" t="s">
        <v>431</v>
      </c>
      <c r="F839" s="9">
        <v>30</v>
      </c>
      <c r="G839" s="71">
        <v>30</v>
      </c>
      <c r="H839" s="71">
        <v>30</v>
      </c>
      <c r="I839" s="71">
        <v>30</v>
      </c>
    </row>
    <row r="840" spans="1:9" ht="51" x14ac:dyDescent="0.2">
      <c r="A840" s="20"/>
      <c r="B840" s="22"/>
      <c r="C840" s="17" t="s">
        <v>672</v>
      </c>
      <c r="D840" s="15" t="s">
        <v>415</v>
      </c>
      <c r="E840" s="9" t="s">
        <v>431</v>
      </c>
      <c r="F840" s="9">
        <v>156</v>
      </c>
      <c r="G840" s="9">
        <v>159.9</v>
      </c>
      <c r="H840" s="9">
        <v>159.9</v>
      </c>
      <c r="I840" s="9">
        <v>159.9</v>
      </c>
    </row>
    <row r="841" spans="1:9" ht="38.25" x14ac:dyDescent="0.2">
      <c r="A841" s="20" t="s">
        <v>821</v>
      </c>
      <c r="B841" s="21" t="s">
        <v>748</v>
      </c>
      <c r="C841" s="17" t="s">
        <v>3</v>
      </c>
      <c r="D841" s="15" t="s">
        <v>287</v>
      </c>
      <c r="E841" s="9" t="s">
        <v>431</v>
      </c>
      <c r="F841" s="9">
        <v>30</v>
      </c>
      <c r="G841" s="71">
        <v>30</v>
      </c>
      <c r="H841" s="71">
        <v>30</v>
      </c>
      <c r="I841" s="71">
        <v>30</v>
      </c>
    </row>
    <row r="842" spans="1:9" ht="51" x14ac:dyDescent="0.2">
      <c r="A842" s="20"/>
      <c r="B842" s="22"/>
      <c r="C842" s="17" t="s">
        <v>672</v>
      </c>
      <c r="D842" s="15" t="s">
        <v>415</v>
      </c>
      <c r="E842" s="9" t="s">
        <v>431</v>
      </c>
      <c r="F842" s="9">
        <v>1652.327</v>
      </c>
      <c r="G842" s="9">
        <v>1652.527</v>
      </c>
      <c r="H842" s="9">
        <v>1652.527</v>
      </c>
      <c r="I842" s="9">
        <v>1652.527</v>
      </c>
    </row>
    <row r="843" spans="1:9" x14ac:dyDescent="0.2">
      <c r="A843" s="40"/>
      <c r="B843" s="12" t="s">
        <v>1085</v>
      </c>
      <c r="C843" s="17"/>
      <c r="D843" s="61" t="s">
        <v>415</v>
      </c>
      <c r="E843" s="11">
        <v>596094.78087999998</v>
      </c>
      <c r="F843" s="11">
        <v>767325.96113500022</v>
      </c>
      <c r="G843" s="11">
        <v>869566.57363999984</v>
      </c>
      <c r="H843" s="11">
        <v>766176.59463071439</v>
      </c>
      <c r="I843" s="11">
        <v>780788.9914625003</v>
      </c>
    </row>
    <row r="844" spans="1:9" x14ac:dyDescent="0.2">
      <c r="A844" s="10">
        <v>11</v>
      </c>
      <c r="B844" s="19" t="s">
        <v>822</v>
      </c>
      <c r="C844" s="19"/>
      <c r="D844" s="19"/>
      <c r="E844" s="19"/>
      <c r="F844" s="19"/>
      <c r="G844" s="19"/>
      <c r="H844" s="19"/>
      <c r="I844" s="19"/>
    </row>
    <row r="845" spans="1:9" ht="12.75" customHeight="1" x14ac:dyDescent="0.2">
      <c r="A845" s="20" t="s">
        <v>842</v>
      </c>
      <c r="B845" s="21" t="s">
        <v>833</v>
      </c>
      <c r="C845" s="17" t="s">
        <v>834</v>
      </c>
      <c r="D845" s="15" t="s">
        <v>835</v>
      </c>
      <c r="E845" s="9">
        <v>3.907</v>
      </c>
      <c r="F845" s="9">
        <v>4</v>
      </c>
      <c r="G845" s="71">
        <v>4</v>
      </c>
      <c r="H845" s="71">
        <v>4</v>
      </c>
      <c r="I845" s="71">
        <v>4</v>
      </c>
    </row>
    <row r="846" spans="1:9" ht="63.75" x14ac:dyDescent="0.2">
      <c r="A846" s="20"/>
      <c r="B846" s="22"/>
      <c r="C846" s="17" t="s">
        <v>7</v>
      </c>
      <c r="D846" s="15" t="s">
        <v>8</v>
      </c>
      <c r="E846" s="9">
        <v>1008.18</v>
      </c>
      <c r="F846" s="9">
        <v>1103.9100000000001</v>
      </c>
      <c r="G846" s="9">
        <v>1039.8</v>
      </c>
      <c r="H846" s="9">
        <v>1072.17</v>
      </c>
      <c r="I846" s="9">
        <v>1036.43</v>
      </c>
    </row>
    <row r="847" spans="1:9" ht="12.75" customHeight="1" x14ac:dyDescent="0.2">
      <c r="A847" s="20" t="s">
        <v>843</v>
      </c>
      <c r="B847" s="21" t="s">
        <v>833</v>
      </c>
      <c r="C847" s="17" t="s">
        <v>834</v>
      </c>
      <c r="D847" s="15" t="s">
        <v>835</v>
      </c>
      <c r="E847" s="9">
        <v>67.343999999999994</v>
      </c>
      <c r="F847" s="9">
        <v>55.58</v>
      </c>
      <c r="G847" s="71">
        <v>48.969000000000001</v>
      </c>
      <c r="H847" s="71">
        <v>48.969000000000001</v>
      </c>
      <c r="I847" s="71">
        <v>48.97</v>
      </c>
    </row>
    <row r="848" spans="1:9" ht="63.75" x14ac:dyDescent="0.2">
      <c r="A848" s="20"/>
      <c r="B848" s="22"/>
      <c r="C848" s="17" t="s">
        <v>7</v>
      </c>
      <c r="D848" s="15" t="s">
        <v>8</v>
      </c>
      <c r="E848" s="9">
        <v>10520.96</v>
      </c>
      <c r="F848" s="9">
        <v>9687.69</v>
      </c>
      <c r="G848" s="9">
        <v>9195.93</v>
      </c>
      <c r="H848" s="9">
        <v>9512.15</v>
      </c>
      <c r="I848" s="9">
        <v>10013.200000000001</v>
      </c>
    </row>
    <row r="849" spans="1:9" ht="12.75" customHeight="1" x14ac:dyDescent="0.2">
      <c r="A849" s="20" t="s">
        <v>844</v>
      </c>
      <c r="B849" s="21" t="s">
        <v>833</v>
      </c>
      <c r="C849" s="17" t="s">
        <v>836</v>
      </c>
      <c r="D849" s="15" t="s">
        <v>435</v>
      </c>
      <c r="E849" s="9">
        <v>58</v>
      </c>
      <c r="F849" s="9">
        <v>45</v>
      </c>
      <c r="G849" s="71">
        <v>45</v>
      </c>
      <c r="H849" s="71">
        <v>45</v>
      </c>
      <c r="I849" s="71">
        <v>45</v>
      </c>
    </row>
    <row r="850" spans="1:9" ht="63.75" x14ac:dyDescent="0.2">
      <c r="A850" s="20"/>
      <c r="B850" s="22"/>
      <c r="C850" s="17" t="s">
        <v>7</v>
      </c>
      <c r="D850" s="15" t="s">
        <v>8</v>
      </c>
      <c r="E850" s="9">
        <v>17.010000000000002</v>
      </c>
      <c r="F850" s="9">
        <v>18.7</v>
      </c>
      <c r="G850" s="9">
        <v>19.93</v>
      </c>
      <c r="H850" s="9">
        <v>20.190000000000001</v>
      </c>
      <c r="I850" s="9">
        <v>19.37</v>
      </c>
    </row>
    <row r="851" spans="1:9" ht="12.75" customHeight="1" x14ac:dyDescent="0.2">
      <c r="A851" s="20" t="s">
        <v>845</v>
      </c>
      <c r="B851" s="21" t="s">
        <v>833</v>
      </c>
      <c r="C851" s="17" t="s">
        <v>836</v>
      </c>
      <c r="D851" s="15" t="s">
        <v>435</v>
      </c>
      <c r="E851" s="9">
        <v>24901</v>
      </c>
      <c r="F851" s="9">
        <v>24902</v>
      </c>
      <c r="G851" s="71">
        <v>24902</v>
      </c>
      <c r="H851" s="71">
        <v>24902</v>
      </c>
      <c r="I851" s="71">
        <v>24902</v>
      </c>
    </row>
    <row r="852" spans="1:9" ht="63.75" x14ac:dyDescent="0.2">
      <c r="A852" s="20"/>
      <c r="B852" s="22"/>
      <c r="C852" s="17" t="s">
        <v>7</v>
      </c>
      <c r="D852" s="15" t="s">
        <v>8</v>
      </c>
      <c r="E852" s="9">
        <v>1751.36</v>
      </c>
      <c r="F852" s="9">
        <v>1815.1</v>
      </c>
      <c r="G852" s="9">
        <v>1945.59</v>
      </c>
      <c r="H852" s="9">
        <v>2000.13</v>
      </c>
      <c r="I852" s="9">
        <v>2123.39</v>
      </c>
    </row>
    <row r="853" spans="1:9" ht="12.75" customHeight="1" x14ac:dyDescent="0.2">
      <c r="A853" s="20" t="s">
        <v>846</v>
      </c>
      <c r="B853" s="21" t="s">
        <v>833</v>
      </c>
      <c r="C853" s="17" t="s">
        <v>556</v>
      </c>
      <c r="D853" s="15" t="s">
        <v>837</v>
      </c>
      <c r="E853" s="9">
        <v>20244</v>
      </c>
      <c r="F853" s="9">
        <v>21027</v>
      </c>
      <c r="G853" s="71">
        <v>21027</v>
      </c>
      <c r="H853" s="71">
        <v>21027</v>
      </c>
      <c r="I853" s="71">
        <v>21027</v>
      </c>
    </row>
    <row r="854" spans="1:9" ht="63.75" x14ac:dyDescent="0.2">
      <c r="A854" s="20"/>
      <c r="B854" s="22"/>
      <c r="C854" s="17" t="s">
        <v>7</v>
      </c>
      <c r="D854" s="15" t="s">
        <v>8</v>
      </c>
      <c r="E854" s="9">
        <v>1523.2</v>
      </c>
      <c r="F854" s="9">
        <v>1577.02</v>
      </c>
      <c r="G854" s="9">
        <v>1685.73</v>
      </c>
      <c r="H854" s="9">
        <v>1735.36</v>
      </c>
      <c r="I854" s="9">
        <v>1836.71</v>
      </c>
    </row>
    <row r="855" spans="1:9" ht="12.75" customHeight="1" x14ac:dyDescent="0.2">
      <c r="A855" s="20" t="s">
        <v>847</v>
      </c>
      <c r="B855" s="21" t="s">
        <v>833</v>
      </c>
      <c r="C855" s="17" t="s">
        <v>586</v>
      </c>
      <c r="D855" s="15" t="s">
        <v>435</v>
      </c>
      <c r="E855" s="9">
        <v>143.66</v>
      </c>
      <c r="F855" s="9">
        <v>115</v>
      </c>
      <c r="G855" s="71">
        <v>115</v>
      </c>
      <c r="H855" s="71">
        <v>115</v>
      </c>
      <c r="I855" s="71">
        <v>115</v>
      </c>
    </row>
    <row r="856" spans="1:9" ht="63.75" x14ac:dyDescent="0.2">
      <c r="A856" s="20"/>
      <c r="B856" s="22"/>
      <c r="C856" s="17" t="s">
        <v>7</v>
      </c>
      <c r="D856" s="15" t="s">
        <v>8</v>
      </c>
      <c r="E856" s="9">
        <v>1039.3800000000001</v>
      </c>
      <c r="F856" s="9">
        <v>1097.9000000000001</v>
      </c>
      <c r="G856" s="9">
        <v>1158.72</v>
      </c>
      <c r="H856" s="9">
        <v>1195.77</v>
      </c>
      <c r="I856" s="9">
        <v>1195.06</v>
      </c>
    </row>
    <row r="857" spans="1:9" ht="12.75" customHeight="1" x14ac:dyDescent="0.2">
      <c r="A857" s="20" t="s">
        <v>848</v>
      </c>
      <c r="B857" s="21" t="s">
        <v>833</v>
      </c>
      <c r="C857" s="17" t="s">
        <v>838</v>
      </c>
      <c r="D857" s="15" t="s">
        <v>839</v>
      </c>
      <c r="E857" s="9">
        <v>151890</v>
      </c>
      <c r="F857" s="9">
        <v>150000</v>
      </c>
      <c r="G857" s="71">
        <v>150000</v>
      </c>
      <c r="H857" s="71">
        <v>150000</v>
      </c>
      <c r="I857" s="71">
        <v>150000</v>
      </c>
    </row>
    <row r="858" spans="1:9" ht="63.75" x14ac:dyDescent="0.2">
      <c r="A858" s="20"/>
      <c r="B858" s="22"/>
      <c r="C858" s="17" t="s">
        <v>7</v>
      </c>
      <c r="D858" s="15" t="s">
        <v>8</v>
      </c>
      <c r="E858" s="9">
        <v>5395.5</v>
      </c>
      <c r="F858" s="9">
        <v>5592</v>
      </c>
      <c r="G858" s="9">
        <v>5983.5</v>
      </c>
      <c r="H858" s="9">
        <v>6177</v>
      </c>
      <c r="I858" s="9">
        <v>6493.5</v>
      </c>
    </row>
    <row r="859" spans="1:9" ht="12.75" customHeight="1" x14ac:dyDescent="0.2">
      <c r="A859" s="20" t="s">
        <v>849</v>
      </c>
      <c r="B859" s="21" t="s">
        <v>833</v>
      </c>
      <c r="C859" s="17" t="s">
        <v>586</v>
      </c>
      <c r="D859" s="15" t="s">
        <v>435</v>
      </c>
      <c r="E859" s="9">
        <v>969</v>
      </c>
      <c r="F859" s="9">
        <v>960</v>
      </c>
      <c r="G859" s="71">
        <v>960</v>
      </c>
      <c r="H859" s="71">
        <v>960</v>
      </c>
      <c r="I859" s="71">
        <v>960</v>
      </c>
    </row>
    <row r="860" spans="1:9" ht="63.75" x14ac:dyDescent="0.2">
      <c r="A860" s="20"/>
      <c r="B860" s="22"/>
      <c r="C860" s="17" t="s">
        <v>7</v>
      </c>
      <c r="D860" s="15" t="s">
        <v>8</v>
      </c>
      <c r="E860" s="9">
        <v>3521.15</v>
      </c>
      <c r="F860" s="9">
        <v>3656.1</v>
      </c>
      <c r="G860" s="9">
        <v>3926.96</v>
      </c>
      <c r="H860" s="9">
        <v>4052.1</v>
      </c>
      <c r="I860" s="9">
        <v>4309.08</v>
      </c>
    </row>
    <row r="861" spans="1:9" ht="12.75" customHeight="1" x14ac:dyDescent="0.2">
      <c r="A861" s="20" t="s">
        <v>850</v>
      </c>
      <c r="B861" s="21" t="s">
        <v>840</v>
      </c>
      <c r="C861" s="17" t="s">
        <v>836</v>
      </c>
      <c r="D861" s="15" t="s">
        <v>435</v>
      </c>
      <c r="E861" s="9">
        <v>9978</v>
      </c>
      <c r="F861" s="9">
        <v>7800</v>
      </c>
      <c r="G861" s="71">
        <v>7800</v>
      </c>
      <c r="H861" s="71">
        <v>7800</v>
      </c>
      <c r="I861" s="71">
        <v>7800</v>
      </c>
    </row>
    <row r="862" spans="1:9" ht="63.75" x14ac:dyDescent="0.2">
      <c r="A862" s="20"/>
      <c r="B862" s="22"/>
      <c r="C862" s="17" t="s">
        <v>7</v>
      </c>
      <c r="D862" s="15" t="s">
        <v>8</v>
      </c>
      <c r="E862" s="9">
        <v>3026.87</v>
      </c>
      <c r="F862" s="9">
        <v>3185.99</v>
      </c>
      <c r="G862" s="9">
        <v>3355.09</v>
      </c>
      <c r="H862" s="9">
        <v>3476.23</v>
      </c>
      <c r="I862" s="9">
        <v>3579.42</v>
      </c>
    </row>
    <row r="863" spans="1:9" ht="12.75" customHeight="1" x14ac:dyDescent="0.2">
      <c r="A863" s="20" t="s">
        <v>851</v>
      </c>
      <c r="B863" s="21" t="s">
        <v>840</v>
      </c>
      <c r="C863" s="17" t="s">
        <v>384</v>
      </c>
      <c r="D863" s="15" t="s">
        <v>430</v>
      </c>
      <c r="E863" s="9">
        <v>9978</v>
      </c>
      <c r="F863" s="9">
        <v>7800</v>
      </c>
      <c r="G863" s="71">
        <v>7800</v>
      </c>
      <c r="H863" s="71">
        <v>7800</v>
      </c>
      <c r="I863" s="71">
        <v>7800</v>
      </c>
    </row>
    <row r="864" spans="1:9" ht="63.75" x14ac:dyDescent="0.2">
      <c r="A864" s="20"/>
      <c r="B864" s="22"/>
      <c r="C864" s="17" t="s">
        <v>7</v>
      </c>
      <c r="D864" s="15" t="s">
        <v>8</v>
      </c>
      <c r="E864" s="9">
        <v>2540.69</v>
      </c>
      <c r="F864" s="9">
        <v>2675.87</v>
      </c>
      <c r="G864" s="9">
        <v>2820.79</v>
      </c>
      <c r="H864" s="9">
        <v>2915.4</v>
      </c>
      <c r="I864" s="9">
        <v>3009.71</v>
      </c>
    </row>
    <row r="865" spans="1:9" ht="12.75" customHeight="1" x14ac:dyDescent="0.2">
      <c r="A865" s="20" t="s">
        <v>852</v>
      </c>
      <c r="B865" s="21" t="s">
        <v>840</v>
      </c>
      <c r="C865" s="17" t="s">
        <v>836</v>
      </c>
      <c r="D865" s="15" t="s">
        <v>435</v>
      </c>
      <c r="E865" s="9">
        <v>15</v>
      </c>
      <c r="F865" s="9">
        <v>7</v>
      </c>
      <c r="G865" s="71">
        <v>0</v>
      </c>
      <c r="H865" s="71">
        <v>0</v>
      </c>
      <c r="I865" s="71">
        <v>0</v>
      </c>
    </row>
    <row r="866" spans="1:9" ht="63.75" x14ac:dyDescent="0.2">
      <c r="A866" s="20"/>
      <c r="B866" s="22"/>
      <c r="C866" s="17" t="s">
        <v>7</v>
      </c>
      <c r="D866" s="15" t="s">
        <v>8</v>
      </c>
      <c r="E866" s="9">
        <v>29.62</v>
      </c>
      <c r="F866" s="9">
        <v>14.34</v>
      </c>
      <c r="G866" s="9">
        <v>0</v>
      </c>
      <c r="H866" s="9">
        <v>0</v>
      </c>
      <c r="I866" s="9">
        <v>0</v>
      </c>
    </row>
    <row r="867" spans="1:9" ht="12.75" customHeight="1" x14ac:dyDescent="0.2">
      <c r="A867" s="20" t="s">
        <v>853</v>
      </c>
      <c r="B867" s="21" t="s">
        <v>841</v>
      </c>
      <c r="C867" s="17" t="s">
        <v>578</v>
      </c>
      <c r="D867" s="15" t="s">
        <v>435</v>
      </c>
      <c r="E867" s="9">
        <v>4396148</v>
      </c>
      <c r="F867" s="9">
        <v>1800</v>
      </c>
      <c r="G867" s="71">
        <v>1800</v>
      </c>
      <c r="H867" s="71">
        <v>1800</v>
      </c>
      <c r="I867" s="71">
        <v>1800</v>
      </c>
    </row>
    <row r="868" spans="1:9" ht="63.75" x14ac:dyDescent="0.2">
      <c r="A868" s="20"/>
      <c r="B868" s="22"/>
      <c r="C868" s="17" t="s">
        <v>7</v>
      </c>
      <c r="D868" s="15" t="s">
        <v>8</v>
      </c>
      <c r="E868" s="9">
        <v>59868</v>
      </c>
      <c r="F868" s="9">
        <v>64260</v>
      </c>
      <c r="G868" s="9">
        <v>66978</v>
      </c>
      <c r="H868" s="9">
        <v>69264</v>
      </c>
      <c r="I868" s="9">
        <v>71982</v>
      </c>
    </row>
    <row r="869" spans="1:9" x14ac:dyDescent="0.2">
      <c r="A869" s="20" t="s">
        <v>854</v>
      </c>
      <c r="B869" s="21" t="s">
        <v>823</v>
      </c>
      <c r="C869" s="17" t="s">
        <v>834</v>
      </c>
      <c r="D869" s="15" t="s">
        <v>824</v>
      </c>
      <c r="E869" s="9">
        <v>0</v>
      </c>
      <c r="F869" s="9">
        <v>100</v>
      </c>
      <c r="G869" s="71">
        <v>200</v>
      </c>
      <c r="H869" s="71">
        <v>200</v>
      </c>
      <c r="I869" s="71">
        <v>200</v>
      </c>
    </row>
    <row r="870" spans="1:9" ht="63.75" x14ac:dyDescent="0.2">
      <c r="A870" s="20"/>
      <c r="B870" s="22"/>
      <c r="C870" s="17" t="s">
        <v>7</v>
      </c>
      <c r="D870" s="15" t="s">
        <v>8</v>
      </c>
      <c r="E870" s="9">
        <v>0</v>
      </c>
      <c r="F870" s="9">
        <v>734.31</v>
      </c>
      <c r="G870" s="9">
        <v>1286.67</v>
      </c>
      <c r="H870" s="9">
        <v>1329.71</v>
      </c>
      <c r="I870" s="9">
        <v>1373.68</v>
      </c>
    </row>
    <row r="871" spans="1:9" x14ac:dyDescent="0.2">
      <c r="A871" s="20" t="s">
        <v>855</v>
      </c>
      <c r="B871" s="21" t="s">
        <v>823</v>
      </c>
      <c r="C871" s="17" t="s">
        <v>825</v>
      </c>
      <c r="D871" s="15" t="s">
        <v>430</v>
      </c>
      <c r="E871" s="9">
        <v>0</v>
      </c>
      <c r="F871" s="9">
        <v>75</v>
      </c>
      <c r="G871" s="71">
        <v>150</v>
      </c>
      <c r="H871" s="71">
        <v>150</v>
      </c>
      <c r="I871" s="71">
        <v>150</v>
      </c>
    </row>
    <row r="872" spans="1:9" ht="63.75" x14ac:dyDescent="0.2">
      <c r="A872" s="20"/>
      <c r="B872" s="22"/>
      <c r="C872" s="17" t="s">
        <v>7</v>
      </c>
      <c r="D872" s="15" t="s">
        <v>8</v>
      </c>
      <c r="E872" s="9">
        <v>0</v>
      </c>
      <c r="F872" s="9">
        <v>220.7</v>
      </c>
      <c r="G872" s="9">
        <v>381.9</v>
      </c>
      <c r="H872" s="9">
        <v>386.13</v>
      </c>
      <c r="I872" s="9">
        <v>405.16</v>
      </c>
    </row>
    <row r="873" spans="1:9" ht="12.75" customHeight="1" x14ac:dyDescent="0.2">
      <c r="A873" s="20" t="s">
        <v>856</v>
      </c>
      <c r="B873" s="21" t="s">
        <v>826</v>
      </c>
      <c r="C873" s="17" t="s">
        <v>827</v>
      </c>
      <c r="D873" s="15" t="s">
        <v>824</v>
      </c>
      <c r="E873" s="9">
        <v>0</v>
      </c>
      <c r="F873" s="9">
        <v>742</v>
      </c>
      <c r="G873" s="71">
        <v>1500</v>
      </c>
      <c r="H873" s="71">
        <v>1500</v>
      </c>
      <c r="I873" s="71">
        <v>1500</v>
      </c>
    </row>
    <row r="874" spans="1:9" ht="63.75" x14ac:dyDescent="0.2">
      <c r="A874" s="20"/>
      <c r="B874" s="22"/>
      <c r="C874" s="17" t="s">
        <v>7</v>
      </c>
      <c r="D874" s="15" t="s">
        <v>8</v>
      </c>
      <c r="E874" s="9">
        <v>0</v>
      </c>
      <c r="F874" s="9">
        <v>290.76</v>
      </c>
      <c r="G874" s="9">
        <v>662.97</v>
      </c>
      <c r="H874" s="9">
        <v>695.76</v>
      </c>
      <c r="I874" s="9">
        <v>750.21</v>
      </c>
    </row>
    <row r="875" spans="1:9" ht="12.75" customHeight="1" x14ac:dyDescent="0.2">
      <c r="A875" s="20" t="s">
        <v>857</v>
      </c>
      <c r="B875" s="21" t="s">
        <v>828</v>
      </c>
      <c r="C875" s="17" t="s">
        <v>829</v>
      </c>
      <c r="D875" s="15" t="s">
        <v>430</v>
      </c>
      <c r="E875" s="9">
        <v>32966</v>
      </c>
      <c r="F875" s="9">
        <v>32000</v>
      </c>
      <c r="G875" s="71">
        <v>32000</v>
      </c>
      <c r="H875" s="71">
        <v>32000</v>
      </c>
      <c r="I875" s="71">
        <v>32000</v>
      </c>
    </row>
    <row r="876" spans="1:9" ht="72" customHeight="1" x14ac:dyDescent="0.2">
      <c r="A876" s="20"/>
      <c r="B876" s="22"/>
      <c r="C876" s="17" t="s">
        <v>7</v>
      </c>
      <c r="D876" s="15" t="s">
        <v>8</v>
      </c>
      <c r="E876" s="9">
        <v>23334.9</v>
      </c>
      <c r="F876" s="9">
        <v>26918.400000000001</v>
      </c>
      <c r="G876" s="9">
        <v>27080.42786</v>
      </c>
      <c r="H876" s="9">
        <v>26782.640100000001</v>
      </c>
      <c r="I876" s="9">
        <v>27789.950369999999</v>
      </c>
    </row>
    <row r="877" spans="1:9" ht="12.75" customHeight="1" x14ac:dyDescent="0.2">
      <c r="A877" s="20" t="s">
        <v>858</v>
      </c>
      <c r="B877" s="21" t="s">
        <v>830</v>
      </c>
      <c r="C877" s="17" t="s">
        <v>829</v>
      </c>
      <c r="D877" s="15" t="s">
        <v>430</v>
      </c>
      <c r="E877" s="9">
        <v>55</v>
      </c>
      <c r="F877" s="9">
        <v>50</v>
      </c>
      <c r="G877" s="71">
        <v>50</v>
      </c>
      <c r="H877" s="71">
        <v>50</v>
      </c>
      <c r="I877" s="71">
        <v>50</v>
      </c>
    </row>
    <row r="878" spans="1:9" ht="65.25" customHeight="1" x14ac:dyDescent="0.2">
      <c r="A878" s="20"/>
      <c r="B878" s="22"/>
      <c r="C878" s="17" t="s">
        <v>7</v>
      </c>
      <c r="D878" s="15" t="s">
        <v>8</v>
      </c>
      <c r="E878" s="9">
        <v>36.46</v>
      </c>
      <c r="F878" s="9">
        <v>42.2</v>
      </c>
      <c r="G878" s="9">
        <v>42.3125</v>
      </c>
      <c r="H878" s="9">
        <v>41.846499999999999</v>
      </c>
      <c r="I878" s="9">
        <v>43.420999999999999</v>
      </c>
    </row>
    <row r="879" spans="1:9" ht="12.75" customHeight="1" x14ac:dyDescent="0.2">
      <c r="A879" s="20" t="s">
        <v>859</v>
      </c>
      <c r="B879" s="21" t="s">
        <v>831</v>
      </c>
      <c r="C879" s="17" t="s">
        <v>829</v>
      </c>
      <c r="D879" s="15" t="s">
        <v>430</v>
      </c>
      <c r="E879" s="9">
        <v>110</v>
      </c>
      <c r="F879" s="9">
        <v>100</v>
      </c>
      <c r="G879" s="71">
        <v>100</v>
      </c>
      <c r="H879" s="71">
        <v>100</v>
      </c>
      <c r="I879" s="71">
        <v>100</v>
      </c>
    </row>
    <row r="880" spans="1:9" ht="75" customHeight="1" x14ac:dyDescent="0.2">
      <c r="A880" s="20"/>
      <c r="B880" s="22"/>
      <c r="C880" s="17" t="s">
        <v>7</v>
      </c>
      <c r="D880" s="15" t="s">
        <v>8</v>
      </c>
      <c r="E880" s="9">
        <v>72.92</v>
      </c>
      <c r="F880" s="9">
        <v>84.4</v>
      </c>
      <c r="G880" s="9">
        <v>84.625</v>
      </c>
      <c r="H880" s="9">
        <v>83.692999999999998</v>
      </c>
      <c r="I880" s="9">
        <v>86.841999999999999</v>
      </c>
    </row>
    <row r="881" spans="1:9" ht="12.75" customHeight="1" x14ac:dyDescent="0.2">
      <c r="A881" s="20" t="s">
        <v>860</v>
      </c>
      <c r="B881" s="21" t="s">
        <v>831</v>
      </c>
      <c r="C881" s="17" t="s">
        <v>832</v>
      </c>
      <c r="D881" s="15" t="s">
        <v>435</v>
      </c>
      <c r="E881" s="9">
        <v>15</v>
      </c>
      <c r="F881" s="9">
        <v>15</v>
      </c>
      <c r="G881" s="71">
        <v>15</v>
      </c>
      <c r="H881" s="71">
        <v>15</v>
      </c>
      <c r="I881" s="71">
        <v>15</v>
      </c>
    </row>
    <row r="882" spans="1:9" ht="72" customHeight="1" x14ac:dyDescent="0.2">
      <c r="A882" s="20"/>
      <c r="B882" s="22"/>
      <c r="C882" s="17" t="s">
        <v>7</v>
      </c>
      <c r="D882" s="15" t="s">
        <v>8</v>
      </c>
      <c r="E882" s="9">
        <v>10.94</v>
      </c>
      <c r="F882" s="9">
        <v>11.67</v>
      </c>
      <c r="G882" s="9">
        <v>12.100199999999999</v>
      </c>
      <c r="H882" s="9">
        <v>12.55395</v>
      </c>
      <c r="I882" s="9">
        <v>13.026300000000001</v>
      </c>
    </row>
    <row r="883" spans="1:9" x14ac:dyDescent="0.2">
      <c r="A883" s="40"/>
      <c r="B883" s="12" t="s">
        <v>1086</v>
      </c>
      <c r="C883" s="17"/>
      <c r="D883" s="61" t="s">
        <v>8</v>
      </c>
      <c r="E883" s="11">
        <v>113697.12</v>
      </c>
      <c r="F883" s="11">
        <v>122987.05999999997</v>
      </c>
      <c r="G883" s="11">
        <v>127661.04555999998</v>
      </c>
      <c r="H883" s="11">
        <v>130752.83355000001</v>
      </c>
      <c r="I883" s="11">
        <v>136060.15966999999</v>
      </c>
    </row>
    <row r="884" spans="1:9" x14ac:dyDescent="0.2">
      <c r="A884" s="10">
        <v>12</v>
      </c>
      <c r="B884" s="19" t="s">
        <v>861</v>
      </c>
      <c r="C884" s="19"/>
      <c r="D884" s="19"/>
      <c r="E884" s="19"/>
      <c r="F884" s="19"/>
      <c r="G884" s="19"/>
      <c r="H884" s="19"/>
      <c r="I884" s="19"/>
    </row>
    <row r="885" spans="1:9" ht="25.5" customHeight="1" x14ac:dyDescent="0.2">
      <c r="A885" s="36" t="s">
        <v>880</v>
      </c>
      <c r="B885" s="18" t="s">
        <v>862</v>
      </c>
      <c r="C885" s="58" t="s">
        <v>863</v>
      </c>
      <c r="D885" s="58" t="s">
        <v>864</v>
      </c>
      <c r="E885" s="9">
        <v>9</v>
      </c>
      <c r="F885" s="9">
        <v>9</v>
      </c>
      <c r="G885" s="9">
        <v>10</v>
      </c>
      <c r="H885" s="9">
        <v>10</v>
      </c>
      <c r="I885" s="9">
        <v>10</v>
      </c>
    </row>
    <row r="886" spans="1:9" ht="38.25" x14ac:dyDescent="0.2">
      <c r="A886" s="36"/>
      <c r="B886" s="18"/>
      <c r="C886" s="58" t="s">
        <v>865</v>
      </c>
      <c r="D886" s="58" t="s">
        <v>864</v>
      </c>
      <c r="E886" s="9">
        <v>1200</v>
      </c>
      <c r="F886" s="9">
        <v>1285</v>
      </c>
      <c r="G886" s="9">
        <v>1285</v>
      </c>
      <c r="H886" s="9">
        <v>1285</v>
      </c>
      <c r="I886" s="9">
        <v>1285</v>
      </c>
    </row>
    <row r="887" spans="1:9" ht="25.5" x14ac:dyDescent="0.2">
      <c r="A887" s="36"/>
      <c r="B887" s="18"/>
      <c r="C887" s="58" t="s">
        <v>866</v>
      </c>
      <c r="D887" s="58" t="s">
        <v>864</v>
      </c>
      <c r="E887" s="9">
        <v>208</v>
      </c>
      <c r="F887" s="9">
        <v>250</v>
      </c>
      <c r="G887" s="9">
        <v>250</v>
      </c>
      <c r="H887" s="9">
        <v>250</v>
      </c>
      <c r="I887" s="9">
        <v>250</v>
      </c>
    </row>
    <row r="888" spans="1:9" ht="63.75" x14ac:dyDescent="0.2">
      <c r="A888" s="36"/>
      <c r="B888" s="18"/>
      <c r="C888" s="58" t="s">
        <v>7</v>
      </c>
      <c r="D888" s="58" t="s">
        <v>8</v>
      </c>
      <c r="E888" s="9">
        <v>21145.38</v>
      </c>
      <c r="F888" s="9">
        <v>36617.1</v>
      </c>
      <c r="G888" s="9">
        <v>44719.96</v>
      </c>
      <c r="H888" s="9">
        <v>45877.15</v>
      </c>
      <c r="I888" s="9">
        <v>47609.62</v>
      </c>
    </row>
    <row r="889" spans="1:9" ht="25.5" x14ac:dyDescent="0.2">
      <c r="A889" s="36" t="s">
        <v>881</v>
      </c>
      <c r="B889" s="18" t="s">
        <v>867</v>
      </c>
      <c r="C889" s="58" t="s">
        <v>863</v>
      </c>
      <c r="D889" s="58" t="s">
        <v>864</v>
      </c>
      <c r="E889" s="9">
        <v>6</v>
      </c>
      <c r="F889" s="9">
        <v>6</v>
      </c>
      <c r="G889" s="9">
        <v>5</v>
      </c>
      <c r="H889" s="9">
        <v>5</v>
      </c>
      <c r="I889" s="9">
        <v>5</v>
      </c>
    </row>
    <row r="890" spans="1:9" ht="38.25" x14ac:dyDescent="0.2">
      <c r="A890" s="36"/>
      <c r="B890" s="18"/>
      <c r="C890" s="58" t="s">
        <v>868</v>
      </c>
      <c r="D890" s="58" t="s">
        <v>864</v>
      </c>
      <c r="E890" s="9">
        <v>1230</v>
      </c>
      <c r="F890" s="9">
        <v>1285</v>
      </c>
      <c r="G890" s="9">
        <v>1285</v>
      </c>
      <c r="H890" s="9">
        <v>1285</v>
      </c>
      <c r="I890" s="9">
        <v>1285</v>
      </c>
    </row>
    <row r="891" spans="1:9" ht="38.25" x14ac:dyDescent="0.2">
      <c r="A891" s="36"/>
      <c r="B891" s="18"/>
      <c r="C891" s="58" t="s">
        <v>869</v>
      </c>
      <c r="D891" s="58" t="s">
        <v>864</v>
      </c>
      <c r="E891" s="9">
        <v>3</v>
      </c>
      <c r="F891" s="9">
        <v>5</v>
      </c>
      <c r="G891" s="9">
        <v>5</v>
      </c>
      <c r="H891" s="9">
        <v>6</v>
      </c>
      <c r="I891" s="9">
        <v>6</v>
      </c>
    </row>
    <row r="892" spans="1:9" ht="63.75" x14ac:dyDescent="0.2">
      <c r="A892" s="36"/>
      <c r="B892" s="18"/>
      <c r="C892" s="58" t="s">
        <v>7</v>
      </c>
      <c r="D892" s="58" t="s">
        <v>8</v>
      </c>
      <c r="E892" s="9">
        <v>12906.38</v>
      </c>
      <c r="F892" s="9">
        <v>22086.67</v>
      </c>
      <c r="G892" s="9">
        <v>23815.58</v>
      </c>
      <c r="H892" s="9">
        <v>24479.919999999998</v>
      </c>
      <c r="I892" s="9">
        <v>25145.68</v>
      </c>
    </row>
    <row r="893" spans="1:9" ht="25.5" customHeight="1" x14ac:dyDescent="0.2">
      <c r="A893" s="36" t="s">
        <v>882</v>
      </c>
      <c r="B893" s="18" t="s">
        <v>870</v>
      </c>
      <c r="C893" s="58" t="s">
        <v>871</v>
      </c>
      <c r="D893" s="58" t="s">
        <v>864</v>
      </c>
      <c r="E893" s="9">
        <v>10</v>
      </c>
      <c r="F893" s="9">
        <v>11</v>
      </c>
      <c r="G893" s="9">
        <v>11</v>
      </c>
      <c r="H893" s="9">
        <v>11</v>
      </c>
      <c r="I893" s="9">
        <v>11</v>
      </c>
    </row>
    <row r="894" spans="1:9" ht="63.75" x14ac:dyDescent="0.2">
      <c r="A894" s="36"/>
      <c r="B894" s="18"/>
      <c r="C894" s="58" t="s">
        <v>7</v>
      </c>
      <c r="D894" s="58" t="s">
        <v>8</v>
      </c>
      <c r="E894" s="9">
        <v>10938.7</v>
      </c>
      <c r="F894" s="9">
        <v>16532.580000000002</v>
      </c>
      <c r="G894" s="9">
        <v>17245.39</v>
      </c>
      <c r="H894" s="9">
        <v>18042.52</v>
      </c>
      <c r="I894" s="9">
        <v>18709.900000000001</v>
      </c>
    </row>
    <row r="895" spans="1:9" ht="25.5" x14ac:dyDescent="0.2">
      <c r="A895" s="36" t="s">
        <v>883</v>
      </c>
      <c r="B895" s="18" t="s">
        <v>872</v>
      </c>
      <c r="C895" s="58" t="s">
        <v>873</v>
      </c>
      <c r="D895" s="58" t="s">
        <v>864</v>
      </c>
      <c r="E895" s="9">
        <v>3</v>
      </c>
      <c r="F895" s="9">
        <v>3</v>
      </c>
      <c r="G895" s="9">
        <v>8</v>
      </c>
      <c r="H895" s="9">
        <v>8</v>
      </c>
      <c r="I895" s="9">
        <v>8</v>
      </c>
    </row>
    <row r="896" spans="1:9" ht="63.75" x14ac:dyDescent="0.2">
      <c r="A896" s="36"/>
      <c r="B896" s="18"/>
      <c r="C896" s="58" t="s">
        <v>7</v>
      </c>
      <c r="D896" s="58" t="s">
        <v>8</v>
      </c>
      <c r="E896" s="9">
        <v>4418.8999999999996</v>
      </c>
      <c r="F896" s="9">
        <v>26861.71</v>
      </c>
      <c r="G896" s="9">
        <v>69212.86</v>
      </c>
      <c r="H896" s="9">
        <v>71828.97</v>
      </c>
      <c r="I896" s="9">
        <v>74464.350000000006</v>
      </c>
    </row>
    <row r="897" spans="1:9" ht="25.5" x14ac:dyDescent="0.2">
      <c r="A897" s="40" t="s">
        <v>884</v>
      </c>
      <c r="B897" s="15" t="s">
        <v>616</v>
      </c>
      <c r="C897" s="58" t="s">
        <v>874</v>
      </c>
      <c r="D897" s="58" t="s">
        <v>8</v>
      </c>
      <c r="E897" s="9">
        <v>517.29999999999995</v>
      </c>
      <c r="F897" s="9"/>
      <c r="G897" s="9">
        <v>1037.8699999999999</v>
      </c>
      <c r="H897" s="9">
        <v>1037.8699999999999</v>
      </c>
      <c r="I897" s="9">
        <v>1037.8599999999999</v>
      </c>
    </row>
    <row r="898" spans="1:9" ht="51" x14ac:dyDescent="0.2">
      <c r="A898" s="36" t="s">
        <v>885</v>
      </c>
      <c r="B898" s="18" t="s">
        <v>875</v>
      </c>
      <c r="C898" s="15" t="s">
        <v>3</v>
      </c>
      <c r="D898" s="15" t="s">
        <v>876</v>
      </c>
      <c r="E898" s="9">
        <v>272313</v>
      </c>
      <c r="F898" s="9" t="s">
        <v>877</v>
      </c>
      <c r="G898" s="9" t="s">
        <v>877</v>
      </c>
      <c r="H898" s="9">
        <v>294400</v>
      </c>
      <c r="I898" s="9" t="s">
        <v>877</v>
      </c>
    </row>
    <row r="899" spans="1:9" ht="63.75" x14ac:dyDescent="0.2">
      <c r="A899" s="36"/>
      <c r="B899" s="18"/>
      <c r="C899" s="15" t="s">
        <v>7</v>
      </c>
      <c r="D899" s="15" t="s">
        <v>8</v>
      </c>
      <c r="E899" s="9">
        <v>112480.4</v>
      </c>
      <c r="F899" s="9">
        <v>128119.7</v>
      </c>
      <c r="G899" s="9">
        <v>148861.51999999999</v>
      </c>
      <c r="H899" s="9">
        <v>156597.60999999999</v>
      </c>
      <c r="I899" s="9">
        <v>162433.38</v>
      </c>
    </row>
    <row r="900" spans="1:9" ht="38.25" x14ac:dyDescent="0.2">
      <c r="A900" s="36" t="s">
        <v>886</v>
      </c>
      <c r="B900" s="18" t="s">
        <v>878</v>
      </c>
      <c r="C900" s="15" t="s">
        <v>3</v>
      </c>
      <c r="D900" s="15" t="s">
        <v>879</v>
      </c>
      <c r="E900" s="9">
        <v>155322</v>
      </c>
      <c r="F900" s="9">
        <v>155472</v>
      </c>
      <c r="G900" s="9">
        <v>155472</v>
      </c>
      <c r="H900" s="9">
        <v>155472</v>
      </c>
      <c r="I900" s="9">
        <v>155472</v>
      </c>
    </row>
    <row r="901" spans="1:9" ht="63.75" x14ac:dyDescent="0.2">
      <c r="A901" s="36"/>
      <c r="B901" s="18"/>
      <c r="C901" s="15" t="s">
        <v>7</v>
      </c>
      <c r="D901" s="15" t="s">
        <v>8</v>
      </c>
      <c r="E901" s="9">
        <v>28035</v>
      </c>
      <c r="F901" s="9">
        <v>31841.200000000001</v>
      </c>
      <c r="G901" s="9">
        <v>37080.9</v>
      </c>
      <c r="H901" s="9">
        <v>39033.120000000003</v>
      </c>
      <c r="I901" s="9">
        <v>40492.07</v>
      </c>
    </row>
    <row r="902" spans="1:9" ht="25.5" x14ac:dyDescent="0.2">
      <c r="A902" s="40"/>
      <c r="B902" s="12" t="s">
        <v>1087</v>
      </c>
      <c r="C902" s="17"/>
      <c r="D902" s="61" t="s">
        <v>8</v>
      </c>
      <c r="E902" s="11">
        <v>190442.06</v>
      </c>
      <c r="F902" s="11">
        <v>262058.96</v>
      </c>
      <c r="G902" s="11">
        <v>341974.07999999996</v>
      </c>
      <c r="H902" s="11">
        <v>356897.16</v>
      </c>
      <c r="I902" s="11">
        <v>369892.86</v>
      </c>
    </row>
    <row r="903" spans="1:9" x14ac:dyDescent="0.2">
      <c r="A903" s="10">
        <v>13</v>
      </c>
      <c r="B903" s="19" t="s">
        <v>887</v>
      </c>
      <c r="C903" s="19"/>
      <c r="D903" s="19"/>
      <c r="E903" s="19"/>
      <c r="F903" s="19"/>
      <c r="G903" s="19"/>
      <c r="H903" s="19"/>
      <c r="I903" s="19"/>
    </row>
    <row r="904" spans="1:9" ht="12.75" customHeight="1" x14ac:dyDescent="0.2">
      <c r="A904" s="36" t="s">
        <v>891</v>
      </c>
      <c r="B904" s="18" t="s">
        <v>888</v>
      </c>
      <c r="C904" s="15" t="s">
        <v>889</v>
      </c>
      <c r="D904" s="15" t="s">
        <v>890</v>
      </c>
      <c r="E904" s="9">
        <v>100</v>
      </c>
      <c r="F904" s="9">
        <v>100</v>
      </c>
      <c r="G904" s="9">
        <v>100</v>
      </c>
      <c r="H904" s="9">
        <v>100</v>
      </c>
      <c r="I904" s="9">
        <v>100</v>
      </c>
    </row>
    <row r="905" spans="1:9" ht="63.75" x14ac:dyDescent="0.2">
      <c r="A905" s="36"/>
      <c r="B905" s="18"/>
      <c r="C905" s="15" t="s">
        <v>7</v>
      </c>
      <c r="D905" s="15" t="s">
        <v>8</v>
      </c>
      <c r="E905" s="9">
        <v>5357.16</v>
      </c>
      <c r="F905" s="9">
        <v>8945.9158399999997</v>
      </c>
      <c r="G905" s="9">
        <v>10711.35</v>
      </c>
      <c r="H905" s="9">
        <v>10765.00657</v>
      </c>
      <c r="I905" s="9">
        <v>11132.807430000001</v>
      </c>
    </row>
    <row r="906" spans="1:9" ht="25.5" x14ac:dyDescent="0.2">
      <c r="A906" s="40"/>
      <c r="B906" s="12" t="s">
        <v>1088</v>
      </c>
      <c r="C906" s="17"/>
      <c r="D906" s="61" t="s">
        <v>8</v>
      </c>
      <c r="E906" s="11">
        <f>SUMIF($D$337:$D$338,"тыс. руб.",E904:E905)</f>
        <v>5357.16</v>
      </c>
      <c r="F906" s="11">
        <f>SUMIF($D$337:$D$338,"тыс. руб.",F904:F905)</f>
        <v>8945.9158399999997</v>
      </c>
      <c r="G906" s="11">
        <f>SUMIF($D$337:$D$338,"тыс. руб.",G904:G905)</f>
        <v>10711.35</v>
      </c>
      <c r="H906" s="11">
        <f>SUMIF($D$337:$D$338,"тыс. руб.",H904:H905)</f>
        <v>10765.00657</v>
      </c>
      <c r="I906" s="11">
        <f>SUMIF($D$337:$D$338,"тыс. руб.",I904:I905)</f>
        <v>11132.807430000001</v>
      </c>
    </row>
    <row r="907" spans="1:9" x14ac:dyDescent="0.2">
      <c r="A907" s="10">
        <v>14</v>
      </c>
      <c r="B907" s="19" t="s">
        <v>892</v>
      </c>
      <c r="C907" s="19"/>
      <c r="D907" s="19"/>
      <c r="E907" s="19"/>
      <c r="F907" s="19"/>
      <c r="G907" s="19"/>
      <c r="H907" s="19"/>
      <c r="I907" s="19"/>
    </row>
    <row r="908" spans="1:9" ht="25.5" customHeight="1" x14ac:dyDescent="0.2">
      <c r="A908" s="36" t="s">
        <v>896</v>
      </c>
      <c r="B908" s="24" t="s">
        <v>893</v>
      </c>
      <c r="C908" s="17" t="s">
        <v>894</v>
      </c>
      <c r="D908" s="17" t="s">
        <v>864</v>
      </c>
      <c r="E908" s="71">
        <v>22</v>
      </c>
      <c r="F908" s="71">
        <v>21</v>
      </c>
      <c r="G908" s="71">
        <v>22</v>
      </c>
      <c r="H908" s="71">
        <v>21</v>
      </c>
      <c r="I908" s="73">
        <v>22</v>
      </c>
    </row>
    <row r="909" spans="1:9" x14ac:dyDescent="0.2">
      <c r="A909" s="36"/>
      <c r="B909" s="24"/>
      <c r="C909" s="17" t="s">
        <v>895</v>
      </c>
      <c r="D909" s="17" t="s">
        <v>864</v>
      </c>
      <c r="E909" s="71">
        <v>2</v>
      </c>
      <c r="F909" s="71">
        <v>2</v>
      </c>
      <c r="G909" s="71">
        <v>1</v>
      </c>
      <c r="H909" s="71">
        <v>1</v>
      </c>
      <c r="I909" s="73">
        <v>1</v>
      </c>
    </row>
    <row r="910" spans="1:9" ht="67.5" customHeight="1" x14ac:dyDescent="0.2">
      <c r="A910" s="36"/>
      <c r="B910" s="24"/>
      <c r="C910" s="17" t="s">
        <v>7</v>
      </c>
      <c r="D910" s="63" t="s">
        <v>8</v>
      </c>
      <c r="E910" s="71">
        <v>10458.700000000001</v>
      </c>
      <c r="F910" s="71">
        <v>11290.5</v>
      </c>
      <c r="G910" s="71">
        <v>14129</v>
      </c>
      <c r="H910" s="71">
        <v>11404.6</v>
      </c>
      <c r="I910" s="73">
        <v>11702.1</v>
      </c>
    </row>
    <row r="911" spans="1:9" ht="25.5" x14ac:dyDescent="0.2">
      <c r="A911" s="40"/>
      <c r="B911" s="12" t="s">
        <v>1089</v>
      </c>
      <c r="C911" s="17"/>
      <c r="D911" s="61" t="s">
        <v>8</v>
      </c>
      <c r="E911" s="11">
        <v>10458.700000000001</v>
      </c>
      <c r="F911" s="11">
        <v>11290.5</v>
      </c>
      <c r="G911" s="11">
        <v>14129</v>
      </c>
      <c r="H911" s="11">
        <v>11404.6</v>
      </c>
      <c r="I911" s="11">
        <v>11702.1</v>
      </c>
    </row>
    <row r="912" spans="1:9" ht="25.5" x14ac:dyDescent="0.2">
      <c r="A912" s="75"/>
      <c r="B912" s="12" t="s">
        <v>1090</v>
      </c>
      <c r="C912" s="63"/>
      <c r="D912" s="61" t="s">
        <v>8</v>
      </c>
      <c r="E912" s="76">
        <f>E144+E327+E335+E519+E560+E570+E578+E586+E695+E843+E883+E902+E906+E911</f>
        <v>10494107.627375066</v>
      </c>
      <c r="F912" s="76">
        <f t="shared" ref="F912:I912" si="0">F144+F327+F335+F519+F560+F570+F578+F586+F695+F843+F883+F902+F906+F911</f>
        <v>11790332.444371132</v>
      </c>
      <c r="G912" s="76">
        <f t="shared" si="0"/>
        <v>12970376.173812076</v>
      </c>
      <c r="H912" s="76">
        <f t="shared" si="0"/>
        <v>13367961.211486436</v>
      </c>
      <c r="I912" s="76">
        <f t="shared" si="0"/>
        <v>13929103.373186907</v>
      </c>
    </row>
    <row r="915" spans="5:9" x14ac:dyDescent="0.2">
      <c r="E915" s="77"/>
      <c r="F915" s="77"/>
      <c r="G915" s="77"/>
      <c r="H915" s="77"/>
      <c r="I915" s="77"/>
    </row>
    <row r="916" spans="5:9" x14ac:dyDescent="0.2">
      <c r="E916" s="77"/>
      <c r="F916" s="77"/>
      <c r="G916" s="77"/>
      <c r="H916" s="77"/>
      <c r="I916" s="77"/>
    </row>
    <row r="917" spans="5:9" x14ac:dyDescent="0.2">
      <c r="E917" s="77"/>
      <c r="F917" s="77"/>
      <c r="G917" s="77"/>
      <c r="H917" s="77"/>
      <c r="I917" s="77"/>
    </row>
    <row r="918" spans="5:9" x14ac:dyDescent="0.2">
      <c r="E918" s="77"/>
      <c r="F918" s="77"/>
      <c r="G918" s="77"/>
      <c r="H918" s="77"/>
      <c r="I918" s="77"/>
    </row>
    <row r="919" spans="5:9" x14ac:dyDescent="0.2">
      <c r="E919" s="77"/>
      <c r="F919" s="77"/>
      <c r="G919" s="77"/>
      <c r="H919" s="77"/>
      <c r="I919" s="77"/>
    </row>
    <row r="920" spans="5:9" x14ac:dyDescent="0.2">
      <c r="E920" s="77"/>
      <c r="F920" s="77"/>
      <c r="G920" s="77"/>
      <c r="H920" s="77"/>
      <c r="I920" s="77"/>
    </row>
    <row r="921" spans="5:9" x14ac:dyDescent="0.2">
      <c r="E921" s="77"/>
      <c r="F921" s="77"/>
      <c r="G921" s="77"/>
      <c r="H921" s="77"/>
      <c r="I921" s="77"/>
    </row>
    <row r="922" spans="5:9" x14ac:dyDescent="0.2">
      <c r="E922" s="77"/>
      <c r="F922" s="77"/>
      <c r="G922" s="77"/>
      <c r="H922" s="77"/>
      <c r="I922" s="77"/>
    </row>
    <row r="923" spans="5:9" x14ac:dyDescent="0.2">
      <c r="E923" s="77"/>
      <c r="F923" s="77"/>
      <c r="G923" s="77"/>
      <c r="H923" s="77"/>
      <c r="I923" s="77"/>
    </row>
    <row r="924" spans="5:9" x14ac:dyDescent="0.2">
      <c r="E924" s="77"/>
      <c r="F924" s="77"/>
      <c r="G924" s="77"/>
      <c r="H924" s="77"/>
      <c r="I924" s="77"/>
    </row>
    <row r="925" spans="5:9" x14ac:dyDescent="0.2">
      <c r="E925" s="77"/>
      <c r="F925" s="77"/>
      <c r="G925" s="77"/>
      <c r="H925" s="77"/>
      <c r="I925" s="77"/>
    </row>
    <row r="926" spans="5:9" x14ac:dyDescent="0.2">
      <c r="E926" s="77"/>
      <c r="F926" s="77"/>
      <c r="G926" s="77"/>
      <c r="H926" s="77"/>
      <c r="I926" s="77"/>
    </row>
    <row r="927" spans="5:9" x14ac:dyDescent="0.2">
      <c r="E927" s="77"/>
      <c r="F927" s="77"/>
      <c r="G927" s="77"/>
      <c r="H927" s="77"/>
      <c r="I927" s="77"/>
    </row>
    <row r="928" spans="5:9" x14ac:dyDescent="0.2">
      <c r="E928" s="77"/>
      <c r="F928" s="77"/>
      <c r="G928" s="77"/>
      <c r="H928" s="77"/>
      <c r="I928" s="77"/>
    </row>
    <row r="929" spans="5:9" x14ac:dyDescent="0.2">
      <c r="E929" s="77"/>
      <c r="F929" s="77"/>
      <c r="G929" s="77"/>
      <c r="H929" s="77"/>
      <c r="I929" s="77"/>
    </row>
    <row r="930" spans="5:9" x14ac:dyDescent="0.2">
      <c r="E930" s="77"/>
      <c r="F930" s="77"/>
      <c r="G930" s="77"/>
      <c r="H930" s="77"/>
      <c r="I930" s="77"/>
    </row>
    <row r="931" spans="5:9" x14ac:dyDescent="0.2">
      <c r="E931" s="77"/>
      <c r="F931" s="77"/>
      <c r="G931" s="77"/>
      <c r="H931" s="77"/>
      <c r="I931" s="77"/>
    </row>
    <row r="932" spans="5:9" x14ac:dyDescent="0.2">
      <c r="E932" s="77"/>
      <c r="F932" s="77"/>
      <c r="G932" s="77"/>
      <c r="H932" s="77"/>
      <c r="I932" s="77"/>
    </row>
    <row r="933" spans="5:9" x14ac:dyDescent="0.2">
      <c r="E933" s="77"/>
      <c r="F933" s="77"/>
      <c r="G933" s="77"/>
      <c r="H933" s="77"/>
      <c r="I933" s="77"/>
    </row>
    <row r="934" spans="5:9" x14ac:dyDescent="0.2">
      <c r="E934" s="77"/>
      <c r="F934" s="77"/>
      <c r="G934" s="77"/>
      <c r="H934" s="77"/>
      <c r="I934" s="77"/>
    </row>
    <row r="935" spans="5:9" x14ac:dyDescent="0.2">
      <c r="E935" s="77"/>
      <c r="F935" s="77"/>
      <c r="G935" s="77"/>
      <c r="H935" s="77"/>
      <c r="I935" s="77"/>
    </row>
    <row r="936" spans="5:9" x14ac:dyDescent="0.2">
      <c r="E936" s="77"/>
      <c r="F936" s="77"/>
      <c r="G936" s="77"/>
      <c r="H936" s="77"/>
      <c r="I936" s="77"/>
    </row>
    <row r="937" spans="5:9" x14ac:dyDescent="0.2">
      <c r="E937" s="77"/>
      <c r="F937" s="77"/>
      <c r="G937" s="77"/>
      <c r="H937" s="77"/>
      <c r="I937" s="77"/>
    </row>
    <row r="938" spans="5:9" x14ac:dyDescent="0.2">
      <c r="E938" s="77"/>
      <c r="F938" s="77"/>
      <c r="G938" s="77"/>
      <c r="H938" s="77"/>
      <c r="I938" s="77"/>
    </row>
    <row r="939" spans="5:9" x14ac:dyDescent="0.2">
      <c r="E939" s="77"/>
      <c r="F939" s="77"/>
      <c r="G939" s="77"/>
      <c r="H939" s="77"/>
      <c r="I939" s="77"/>
    </row>
    <row r="940" spans="5:9" x14ac:dyDescent="0.2">
      <c r="E940" s="77"/>
      <c r="F940" s="77"/>
      <c r="G940" s="77"/>
      <c r="H940" s="77"/>
      <c r="I940" s="77"/>
    </row>
    <row r="941" spans="5:9" x14ac:dyDescent="0.2">
      <c r="E941" s="77"/>
      <c r="F941" s="77"/>
      <c r="G941" s="77"/>
      <c r="H941" s="77"/>
      <c r="I941" s="77"/>
    </row>
    <row r="942" spans="5:9" x14ac:dyDescent="0.2">
      <c r="E942" s="77"/>
      <c r="F942" s="77"/>
      <c r="G942" s="77"/>
      <c r="H942" s="77"/>
      <c r="I942" s="77"/>
    </row>
    <row r="943" spans="5:9" x14ac:dyDescent="0.2">
      <c r="E943" s="78"/>
      <c r="F943" s="78"/>
      <c r="G943" s="78"/>
      <c r="H943" s="78"/>
      <c r="I943" s="78"/>
    </row>
  </sheetData>
  <autoFilter ref="D4:I911"/>
  <mergeCells count="878">
    <mergeCell ref="A556:A557"/>
    <mergeCell ref="B556:B557"/>
    <mergeCell ref="A558:A559"/>
    <mergeCell ref="B558:B559"/>
    <mergeCell ref="B520:I520"/>
    <mergeCell ref="A546:A547"/>
    <mergeCell ref="B546:B547"/>
    <mergeCell ref="A548:A551"/>
    <mergeCell ref="B548:B551"/>
    <mergeCell ref="A552:A555"/>
    <mergeCell ref="B552:B555"/>
    <mergeCell ref="A539:A540"/>
    <mergeCell ref="B539:B540"/>
    <mergeCell ref="A541:A542"/>
    <mergeCell ref="B541:B542"/>
    <mergeCell ref="A543:A545"/>
    <mergeCell ref="B543:B545"/>
    <mergeCell ref="A530:A531"/>
    <mergeCell ref="B530:B531"/>
    <mergeCell ref="A532:A534"/>
    <mergeCell ref="B532:B534"/>
    <mergeCell ref="A535:A538"/>
    <mergeCell ref="B535:B538"/>
    <mergeCell ref="A524:A525"/>
    <mergeCell ref="B524:B525"/>
    <mergeCell ref="A526:A527"/>
    <mergeCell ref="B526:B527"/>
    <mergeCell ref="A528:A529"/>
    <mergeCell ref="B528:B529"/>
    <mergeCell ref="A333:A334"/>
    <mergeCell ref="B333:B334"/>
    <mergeCell ref="B328:I328"/>
    <mergeCell ref="A521:A523"/>
    <mergeCell ref="B521:B523"/>
    <mergeCell ref="B145:I145"/>
    <mergeCell ref="A329:A330"/>
    <mergeCell ref="B329:B330"/>
    <mergeCell ref="A331:A332"/>
    <mergeCell ref="B331:B332"/>
    <mergeCell ref="A316:A317"/>
    <mergeCell ref="A318:A319"/>
    <mergeCell ref="A320:A321"/>
    <mergeCell ref="A322:A323"/>
    <mergeCell ref="A324:A325"/>
    <mergeCell ref="A306:A307"/>
    <mergeCell ref="A308:A309"/>
    <mergeCell ref="A310:A311"/>
    <mergeCell ref="A312:A313"/>
    <mergeCell ref="A314:A315"/>
    <mergeCell ref="A296:A297"/>
    <mergeCell ref="A298:A299"/>
    <mergeCell ref="A300:A301"/>
    <mergeCell ref="A302:A303"/>
    <mergeCell ref="A304:A305"/>
    <mergeCell ref="A286:A287"/>
    <mergeCell ref="A288:A289"/>
    <mergeCell ref="A290:A291"/>
    <mergeCell ref="A292:A293"/>
    <mergeCell ref="A294:A295"/>
    <mergeCell ref="A276:A277"/>
    <mergeCell ref="A278:A279"/>
    <mergeCell ref="A280:A281"/>
    <mergeCell ref="A282:A283"/>
    <mergeCell ref="A284:A285"/>
    <mergeCell ref="A266:A267"/>
    <mergeCell ref="A268:A269"/>
    <mergeCell ref="A270:A271"/>
    <mergeCell ref="A272:A273"/>
    <mergeCell ref="A274:A275"/>
    <mergeCell ref="A256:A257"/>
    <mergeCell ref="A258:A259"/>
    <mergeCell ref="A260:A261"/>
    <mergeCell ref="A262:A263"/>
    <mergeCell ref="A264:A265"/>
    <mergeCell ref="A246:A247"/>
    <mergeCell ref="A248:A249"/>
    <mergeCell ref="A250:A251"/>
    <mergeCell ref="A252:A253"/>
    <mergeCell ref="A254:A255"/>
    <mergeCell ref="A236:A237"/>
    <mergeCell ref="A238:A239"/>
    <mergeCell ref="A240:A241"/>
    <mergeCell ref="A242:A243"/>
    <mergeCell ref="A244:A245"/>
    <mergeCell ref="B320:B321"/>
    <mergeCell ref="B322:B323"/>
    <mergeCell ref="B324:B325"/>
    <mergeCell ref="A174:A175"/>
    <mergeCell ref="A176:A177"/>
    <mergeCell ref="A178:A179"/>
    <mergeCell ref="A180:A181"/>
    <mergeCell ref="A218:A219"/>
    <mergeCell ref="A220:A221"/>
    <mergeCell ref="A222:A223"/>
    <mergeCell ref="A224:A225"/>
    <mergeCell ref="A226:A227"/>
    <mergeCell ref="A228:A229"/>
    <mergeCell ref="A230:A231"/>
    <mergeCell ref="A232:A233"/>
    <mergeCell ref="A234:A235"/>
    <mergeCell ref="B310:B311"/>
    <mergeCell ref="B312:B313"/>
    <mergeCell ref="B314:B315"/>
    <mergeCell ref="B316:B317"/>
    <mergeCell ref="B318:B319"/>
    <mergeCell ref="B300:B301"/>
    <mergeCell ref="B302:B303"/>
    <mergeCell ref="B304:B305"/>
    <mergeCell ref="B306:B307"/>
    <mergeCell ref="B308:B309"/>
    <mergeCell ref="B290:B291"/>
    <mergeCell ref="B292:B293"/>
    <mergeCell ref="B294:B295"/>
    <mergeCell ref="B296:B297"/>
    <mergeCell ref="B298:B299"/>
    <mergeCell ref="B280:B281"/>
    <mergeCell ref="B282:B283"/>
    <mergeCell ref="B284:B285"/>
    <mergeCell ref="B286:B287"/>
    <mergeCell ref="B288:B289"/>
    <mergeCell ref="B270:B271"/>
    <mergeCell ref="B272:B273"/>
    <mergeCell ref="B274:B275"/>
    <mergeCell ref="B276:B277"/>
    <mergeCell ref="B278:B279"/>
    <mergeCell ref="B260:B261"/>
    <mergeCell ref="B262:B263"/>
    <mergeCell ref="B264:B265"/>
    <mergeCell ref="B266:B267"/>
    <mergeCell ref="B268:B269"/>
    <mergeCell ref="B250:B251"/>
    <mergeCell ref="B252:B253"/>
    <mergeCell ref="B254:B255"/>
    <mergeCell ref="B256:B257"/>
    <mergeCell ref="B258:B259"/>
    <mergeCell ref="B240:B241"/>
    <mergeCell ref="B242:B243"/>
    <mergeCell ref="B244:B245"/>
    <mergeCell ref="B246:B247"/>
    <mergeCell ref="B248:B249"/>
    <mergeCell ref="B230:B231"/>
    <mergeCell ref="B232:B233"/>
    <mergeCell ref="B234:B235"/>
    <mergeCell ref="B236:B237"/>
    <mergeCell ref="B238:B239"/>
    <mergeCell ref="B220:B221"/>
    <mergeCell ref="B222:B223"/>
    <mergeCell ref="B224:B225"/>
    <mergeCell ref="B226:B227"/>
    <mergeCell ref="B228:B229"/>
    <mergeCell ref="A214:A215"/>
    <mergeCell ref="B214:B215"/>
    <mergeCell ref="A216:A217"/>
    <mergeCell ref="B216:B217"/>
    <mergeCell ref="B218:B219"/>
    <mergeCell ref="A208:A209"/>
    <mergeCell ref="B208:B209"/>
    <mergeCell ref="A210:A211"/>
    <mergeCell ref="B210:B211"/>
    <mergeCell ref="A212:A213"/>
    <mergeCell ref="B212:B213"/>
    <mergeCell ref="A202:A203"/>
    <mergeCell ref="B202:B203"/>
    <mergeCell ref="A204:A205"/>
    <mergeCell ref="B204:B205"/>
    <mergeCell ref="A206:A207"/>
    <mergeCell ref="B206:B207"/>
    <mergeCell ref="A196:A197"/>
    <mergeCell ref="B196:B197"/>
    <mergeCell ref="A198:A199"/>
    <mergeCell ref="B198:B199"/>
    <mergeCell ref="A200:A201"/>
    <mergeCell ref="B200:B201"/>
    <mergeCell ref="A190:A191"/>
    <mergeCell ref="B190:B191"/>
    <mergeCell ref="A192:A193"/>
    <mergeCell ref="B192:B193"/>
    <mergeCell ref="A194:A195"/>
    <mergeCell ref="B194:B195"/>
    <mergeCell ref="A184:A185"/>
    <mergeCell ref="B184:B185"/>
    <mergeCell ref="A186:A187"/>
    <mergeCell ref="B186:B187"/>
    <mergeCell ref="A188:A189"/>
    <mergeCell ref="B188:B189"/>
    <mergeCell ref="B174:B175"/>
    <mergeCell ref="B176:B177"/>
    <mergeCell ref="B178:B179"/>
    <mergeCell ref="B180:B181"/>
    <mergeCell ref="A182:A183"/>
    <mergeCell ref="B182:B183"/>
    <mergeCell ref="A168:A169"/>
    <mergeCell ref="B168:B169"/>
    <mergeCell ref="A170:A171"/>
    <mergeCell ref="B170:B171"/>
    <mergeCell ref="A172:A173"/>
    <mergeCell ref="B172:B173"/>
    <mergeCell ref="A162:A163"/>
    <mergeCell ref="B162:B163"/>
    <mergeCell ref="A164:A165"/>
    <mergeCell ref="B164:B165"/>
    <mergeCell ref="A166:A167"/>
    <mergeCell ref="B166:B167"/>
    <mergeCell ref="A156:A157"/>
    <mergeCell ref="B156:B157"/>
    <mergeCell ref="A158:A159"/>
    <mergeCell ref="B158:B159"/>
    <mergeCell ref="A160:A161"/>
    <mergeCell ref="B160:B161"/>
    <mergeCell ref="A150:A151"/>
    <mergeCell ref="B150:B151"/>
    <mergeCell ref="A152:A153"/>
    <mergeCell ref="B152:B153"/>
    <mergeCell ref="A154:A155"/>
    <mergeCell ref="B154:B155"/>
    <mergeCell ref="B5:I5"/>
    <mergeCell ref="A146:A147"/>
    <mergeCell ref="B146:B147"/>
    <mergeCell ref="A148:A149"/>
    <mergeCell ref="B148:B149"/>
    <mergeCell ref="A138:A139"/>
    <mergeCell ref="B138:B139"/>
    <mergeCell ref="A140:A141"/>
    <mergeCell ref="B140:B141"/>
    <mergeCell ref="A142:A143"/>
    <mergeCell ref="B142:B143"/>
    <mergeCell ref="A132:A133"/>
    <mergeCell ref="B132:B133"/>
    <mergeCell ref="A134:A135"/>
    <mergeCell ref="B134:B135"/>
    <mergeCell ref="A136:A137"/>
    <mergeCell ref="B136:B137"/>
    <mergeCell ref="A126:A127"/>
    <mergeCell ref="B126:B127"/>
    <mergeCell ref="A128:A129"/>
    <mergeCell ref="B128:B129"/>
    <mergeCell ref="A130:A131"/>
    <mergeCell ref="B130:B131"/>
    <mergeCell ref="A120:A121"/>
    <mergeCell ref="B120:B121"/>
    <mergeCell ref="A122:A123"/>
    <mergeCell ref="B122:B123"/>
    <mergeCell ref="A124:A125"/>
    <mergeCell ref="B124:B125"/>
    <mergeCell ref="A114:A115"/>
    <mergeCell ref="B114:B115"/>
    <mergeCell ref="A116:A117"/>
    <mergeCell ref="B116:B117"/>
    <mergeCell ref="A118:A119"/>
    <mergeCell ref="B118:B119"/>
    <mergeCell ref="A108:A109"/>
    <mergeCell ref="B108:B109"/>
    <mergeCell ref="A110:A111"/>
    <mergeCell ref="B110:B111"/>
    <mergeCell ref="A112:A113"/>
    <mergeCell ref="B112:B113"/>
    <mergeCell ref="A102:A103"/>
    <mergeCell ref="B102:B103"/>
    <mergeCell ref="A104:A105"/>
    <mergeCell ref="B104:B105"/>
    <mergeCell ref="A106:A107"/>
    <mergeCell ref="B106:B107"/>
    <mergeCell ref="A96:A97"/>
    <mergeCell ref="B96:B97"/>
    <mergeCell ref="A98:A99"/>
    <mergeCell ref="B98:B99"/>
    <mergeCell ref="A100:A101"/>
    <mergeCell ref="B100:B101"/>
    <mergeCell ref="A90:A91"/>
    <mergeCell ref="B90:B91"/>
    <mergeCell ref="A92:A93"/>
    <mergeCell ref="B92:B93"/>
    <mergeCell ref="A94:A95"/>
    <mergeCell ref="B94:B95"/>
    <mergeCell ref="A84:A85"/>
    <mergeCell ref="B84:B85"/>
    <mergeCell ref="A86:A87"/>
    <mergeCell ref="B86:B87"/>
    <mergeCell ref="A88:A89"/>
    <mergeCell ref="B88:B89"/>
    <mergeCell ref="A78:A79"/>
    <mergeCell ref="B78:B79"/>
    <mergeCell ref="A80:A81"/>
    <mergeCell ref="B80:B81"/>
    <mergeCell ref="A82:A83"/>
    <mergeCell ref="B82:B83"/>
    <mergeCell ref="A72:A73"/>
    <mergeCell ref="B72:B73"/>
    <mergeCell ref="A74:A75"/>
    <mergeCell ref="B74:B75"/>
    <mergeCell ref="A76:A77"/>
    <mergeCell ref="B76:B77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A54:A55"/>
    <mergeCell ref="B54:B55"/>
    <mergeCell ref="A56:A57"/>
    <mergeCell ref="B56:B57"/>
    <mergeCell ref="A58:A59"/>
    <mergeCell ref="B58:B59"/>
    <mergeCell ref="A48:A49"/>
    <mergeCell ref="B48:B49"/>
    <mergeCell ref="A50:A51"/>
    <mergeCell ref="B50:B51"/>
    <mergeCell ref="A52:A53"/>
    <mergeCell ref="B52:B53"/>
    <mergeCell ref="A42:A43"/>
    <mergeCell ref="B42:B43"/>
    <mergeCell ref="A44:A45"/>
    <mergeCell ref="B44:B45"/>
    <mergeCell ref="A46:A47"/>
    <mergeCell ref="B46:B47"/>
    <mergeCell ref="A36:A37"/>
    <mergeCell ref="B36:B37"/>
    <mergeCell ref="A38:A39"/>
    <mergeCell ref="B38:B39"/>
    <mergeCell ref="A40:A41"/>
    <mergeCell ref="B40:B41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6:A7"/>
    <mergeCell ref="B6:B7"/>
    <mergeCell ref="A8:A9"/>
    <mergeCell ref="B8:B9"/>
    <mergeCell ref="A10:A11"/>
    <mergeCell ref="B10:B11"/>
    <mergeCell ref="A513:A514"/>
    <mergeCell ref="B513:B514"/>
    <mergeCell ref="A515:A516"/>
    <mergeCell ref="B515:B516"/>
    <mergeCell ref="A517:A518"/>
    <mergeCell ref="B517:B518"/>
    <mergeCell ref="A507:A508"/>
    <mergeCell ref="B507:B508"/>
    <mergeCell ref="A509:A510"/>
    <mergeCell ref="B509:B510"/>
    <mergeCell ref="A511:A512"/>
    <mergeCell ref="B511:B512"/>
    <mergeCell ref="A501:A502"/>
    <mergeCell ref="B501:B502"/>
    <mergeCell ref="A503:A504"/>
    <mergeCell ref="B503:B504"/>
    <mergeCell ref="A505:A506"/>
    <mergeCell ref="B505:B506"/>
    <mergeCell ref="A495:A496"/>
    <mergeCell ref="B495:B496"/>
    <mergeCell ref="A497:A498"/>
    <mergeCell ref="B497:B498"/>
    <mergeCell ref="A499:A500"/>
    <mergeCell ref="B499:B500"/>
    <mergeCell ref="A489:A490"/>
    <mergeCell ref="B489:B490"/>
    <mergeCell ref="A491:A492"/>
    <mergeCell ref="B491:B492"/>
    <mergeCell ref="A493:A494"/>
    <mergeCell ref="B493:B494"/>
    <mergeCell ref="A483:A484"/>
    <mergeCell ref="B483:B484"/>
    <mergeCell ref="A485:A486"/>
    <mergeCell ref="B485:B486"/>
    <mergeCell ref="A487:A488"/>
    <mergeCell ref="B487:B488"/>
    <mergeCell ref="A477:A478"/>
    <mergeCell ref="B477:B478"/>
    <mergeCell ref="A479:A480"/>
    <mergeCell ref="B479:B480"/>
    <mergeCell ref="A481:A482"/>
    <mergeCell ref="B481:B482"/>
    <mergeCell ref="A471:A472"/>
    <mergeCell ref="B471:B472"/>
    <mergeCell ref="A473:A474"/>
    <mergeCell ref="B473:B474"/>
    <mergeCell ref="A475:A476"/>
    <mergeCell ref="B475:B476"/>
    <mergeCell ref="A465:A466"/>
    <mergeCell ref="B465:B466"/>
    <mergeCell ref="A467:A468"/>
    <mergeCell ref="B467:B468"/>
    <mergeCell ref="A469:A470"/>
    <mergeCell ref="B469:B470"/>
    <mergeCell ref="A459:A460"/>
    <mergeCell ref="B459:B460"/>
    <mergeCell ref="A461:A462"/>
    <mergeCell ref="B461:B462"/>
    <mergeCell ref="A463:A464"/>
    <mergeCell ref="B463:B464"/>
    <mergeCell ref="A453:A454"/>
    <mergeCell ref="B453:B454"/>
    <mergeCell ref="A455:A456"/>
    <mergeCell ref="B455:B456"/>
    <mergeCell ref="A457:A458"/>
    <mergeCell ref="B457:B458"/>
    <mergeCell ref="A447:A448"/>
    <mergeCell ref="B447:B448"/>
    <mergeCell ref="A449:A450"/>
    <mergeCell ref="B449:B450"/>
    <mergeCell ref="A451:A452"/>
    <mergeCell ref="B451:B452"/>
    <mergeCell ref="A441:A442"/>
    <mergeCell ref="B441:B442"/>
    <mergeCell ref="A443:A444"/>
    <mergeCell ref="B443:B444"/>
    <mergeCell ref="A445:A446"/>
    <mergeCell ref="B445:B446"/>
    <mergeCell ref="A435:A436"/>
    <mergeCell ref="B435:B436"/>
    <mergeCell ref="A437:A438"/>
    <mergeCell ref="B437:B438"/>
    <mergeCell ref="A439:A440"/>
    <mergeCell ref="B439:B440"/>
    <mergeCell ref="A429:A430"/>
    <mergeCell ref="B429:B430"/>
    <mergeCell ref="A431:A432"/>
    <mergeCell ref="B431:B432"/>
    <mergeCell ref="A433:A434"/>
    <mergeCell ref="B433:B434"/>
    <mergeCell ref="A423:A424"/>
    <mergeCell ref="B423:B424"/>
    <mergeCell ref="A425:A426"/>
    <mergeCell ref="B425:B426"/>
    <mergeCell ref="A427:A428"/>
    <mergeCell ref="B427:B428"/>
    <mergeCell ref="A417:A418"/>
    <mergeCell ref="B417:B418"/>
    <mergeCell ref="A419:A420"/>
    <mergeCell ref="B419:B420"/>
    <mergeCell ref="A421:A422"/>
    <mergeCell ref="B421:B422"/>
    <mergeCell ref="A411:A412"/>
    <mergeCell ref="B411:B412"/>
    <mergeCell ref="A413:A414"/>
    <mergeCell ref="B413:B414"/>
    <mergeCell ref="A415:A416"/>
    <mergeCell ref="B415:B416"/>
    <mergeCell ref="A405:A406"/>
    <mergeCell ref="B405:B406"/>
    <mergeCell ref="A407:A408"/>
    <mergeCell ref="B407:B408"/>
    <mergeCell ref="A409:A410"/>
    <mergeCell ref="B409:B410"/>
    <mergeCell ref="A399:A400"/>
    <mergeCell ref="B399:B400"/>
    <mergeCell ref="A401:A402"/>
    <mergeCell ref="B401:B402"/>
    <mergeCell ref="A403:A404"/>
    <mergeCell ref="B403:B404"/>
    <mergeCell ref="A393:A394"/>
    <mergeCell ref="B393:B394"/>
    <mergeCell ref="A395:A396"/>
    <mergeCell ref="B395:B396"/>
    <mergeCell ref="A397:A398"/>
    <mergeCell ref="B397:B398"/>
    <mergeCell ref="A387:A388"/>
    <mergeCell ref="B387:B388"/>
    <mergeCell ref="A389:A390"/>
    <mergeCell ref="B389:B390"/>
    <mergeCell ref="A391:A392"/>
    <mergeCell ref="B391:B392"/>
    <mergeCell ref="A381:A382"/>
    <mergeCell ref="B381:B382"/>
    <mergeCell ref="A383:A384"/>
    <mergeCell ref="B383:B384"/>
    <mergeCell ref="A385:A386"/>
    <mergeCell ref="B385:B386"/>
    <mergeCell ref="A375:A376"/>
    <mergeCell ref="B375:B376"/>
    <mergeCell ref="A377:A378"/>
    <mergeCell ref="B377:B378"/>
    <mergeCell ref="A379:A380"/>
    <mergeCell ref="B379:B380"/>
    <mergeCell ref="A369:A370"/>
    <mergeCell ref="B369:B370"/>
    <mergeCell ref="A371:A372"/>
    <mergeCell ref="B371:B372"/>
    <mergeCell ref="A373:A374"/>
    <mergeCell ref="B373:B374"/>
    <mergeCell ref="A363:A364"/>
    <mergeCell ref="B363:B364"/>
    <mergeCell ref="A365:A366"/>
    <mergeCell ref="B365:B366"/>
    <mergeCell ref="A367:A368"/>
    <mergeCell ref="B367:B368"/>
    <mergeCell ref="B337:B338"/>
    <mergeCell ref="A337:A338"/>
    <mergeCell ref="A357:A358"/>
    <mergeCell ref="B357:B358"/>
    <mergeCell ref="A359:A360"/>
    <mergeCell ref="B359:B360"/>
    <mergeCell ref="A361:A362"/>
    <mergeCell ref="B361:B362"/>
    <mergeCell ref="A351:A352"/>
    <mergeCell ref="B351:B352"/>
    <mergeCell ref="A353:A354"/>
    <mergeCell ref="B353:B354"/>
    <mergeCell ref="A355:A356"/>
    <mergeCell ref="B355:B356"/>
    <mergeCell ref="H1:I1"/>
    <mergeCell ref="A562:A563"/>
    <mergeCell ref="B562:B563"/>
    <mergeCell ref="A564:A565"/>
    <mergeCell ref="B564:B565"/>
    <mergeCell ref="A566:A567"/>
    <mergeCell ref="B566:B567"/>
    <mergeCell ref="A568:A569"/>
    <mergeCell ref="B568:B569"/>
    <mergeCell ref="B561:I561"/>
    <mergeCell ref="A345:A346"/>
    <mergeCell ref="B345:B346"/>
    <mergeCell ref="A347:A348"/>
    <mergeCell ref="B347:B348"/>
    <mergeCell ref="A349:A350"/>
    <mergeCell ref="B349:B350"/>
    <mergeCell ref="B2:I2"/>
    <mergeCell ref="A339:A340"/>
    <mergeCell ref="B339:B340"/>
    <mergeCell ref="A341:A342"/>
    <mergeCell ref="B341:B342"/>
    <mergeCell ref="A343:A344"/>
    <mergeCell ref="B343:B344"/>
    <mergeCell ref="B336:I336"/>
    <mergeCell ref="A572:A573"/>
    <mergeCell ref="B572:B573"/>
    <mergeCell ref="A574:A575"/>
    <mergeCell ref="B574:B575"/>
    <mergeCell ref="A576:A577"/>
    <mergeCell ref="B576:B577"/>
    <mergeCell ref="B571:I571"/>
    <mergeCell ref="A580:A581"/>
    <mergeCell ref="B580:B581"/>
    <mergeCell ref="A582:A583"/>
    <mergeCell ref="B582:B583"/>
    <mergeCell ref="A584:A585"/>
    <mergeCell ref="B584:B585"/>
    <mergeCell ref="B579:I579"/>
    <mergeCell ref="A588:A589"/>
    <mergeCell ref="B588:B589"/>
    <mergeCell ref="A590:A591"/>
    <mergeCell ref="B590:B591"/>
    <mergeCell ref="B587:I587"/>
    <mergeCell ref="A598:A599"/>
    <mergeCell ref="B598:B599"/>
    <mergeCell ref="A600:A601"/>
    <mergeCell ref="B600:B601"/>
    <mergeCell ref="A602:A603"/>
    <mergeCell ref="B602:B603"/>
    <mergeCell ref="A592:A593"/>
    <mergeCell ref="B592:B593"/>
    <mergeCell ref="A594:A595"/>
    <mergeCell ref="B594:B595"/>
    <mergeCell ref="A596:A597"/>
    <mergeCell ref="B596:B597"/>
    <mergeCell ref="A610:A611"/>
    <mergeCell ref="B610:B611"/>
    <mergeCell ref="A612:A613"/>
    <mergeCell ref="B612:B613"/>
    <mergeCell ref="A614:A615"/>
    <mergeCell ref="B614:B615"/>
    <mergeCell ref="A604:A605"/>
    <mergeCell ref="B604:B605"/>
    <mergeCell ref="A606:A607"/>
    <mergeCell ref="B606:B607"/>
    <mergeCell ref="A608:A609"/>
    <mergeCell ref="B608:B609"/>
    <mergeCell ref="A622:A623"/>
    <mergeCell ref="B622:B623"/>
    <mergeCell ref="A624:A625"/>
    <mergeCell ref="B624:B625"/>
    <mergeCell ref="A626:A627"/>
    <mergeCell ref="B626:B627"/>
    <mergeCell ref="A616:A617"/>
    <mergeCell ref="B616:B617"/>
    <mergeCell ref="A618:A619"/>
    <mergeCell ref="B618:B619"/>
    <mergeCell ref="A620:A621"/>
    <mergeCell ref="B620:B621"/>
    <mergeCell ref="A634:A635"/>
    <mergeCell ref="B634:B635"/>
    <mergeCell ref="A636:A637"/>
    <mergeCell ref="B636:B637"/>
    <mergeCell ref="A638:A639"/>
    <mergeCell ref="B638:B639"/>
    <mergeCell ref="A628:A629"/>
    <mergeCell ref="B628:B629"/>
    <mergeCell ref="A630:A631"/>
    <mergeCell ref="B630:B631"/>
    <mergeCell ref="A632:A633"/>
    <mergeCell ref="B632:B633"/>
    <mergeCell ref="A646:A647"/>
    <mergeCell ref="B646:B647"/>
    <mergeCell ref="A648:A649"/>
    <mergeCell ref="B648:B649"/>
    <mergeCell ref="A650:A651"/>
    <mergeCell ref="B650:B651"/>
    <mergeCell ref="A640:A641"/>
    <mergeCell ref="B640:B641"/>
    <mergeCell ref="A642:A643"/>
    <mergeCell ref="B642:B643"/>
    <mergeCell ref="A644:A645"/>
    <mergeCell ref="B644:B645"/>
    <mergeCell ref="A658:A659"/>
    <mergeCell ref="B658:B659"/>
    <mergeCell ref="A660:A661"/>
    <mergeCell ref="B660:B661"/>
    <mergeCell ref="A662:A663"/>
    <mergeCell ref="B662:B663"/>
    <mergeCell ref="A652:A653"/>
    <mergeCell ref="B652:B653"/>
    <mergeCell ref="A654:A655"/>
    <mergeCell ref="B654:B655"/>
    <mergeCell ref="A656:A657"/>
    <mergeCell ref="B656:B657"/>
    <mergeCell ref="A670:A671"/>
    <mergeCell ref="B670:B671"/>
    <mergeCell ref="A672:A673"/>
    <mergeCell ref="B672:B673"/>
    <mergeCell ref="A674:A675"/>
    <mergeCell ref="B674:B675"/>
    <mergeCell ref="A664:A665"/>
    <mergeCell ref="B664:B665"/>
    <mergeCell ref="A666:A667"/>
    <mergeCell ref="B666:B667"/>
    <mergeCell ref="A668:A669"/>
    <mergeCell ref="B668:B669"/>
    <mergeCell ref="A682:A683"/>
    <mergeCell ref="B682:B683"/>
    <mergeCell ref="A684:A685"/>
    <mergeCell ref="B684:B685"/>
    <mergeCell ref="A686:A687"/>
    <mergeCell ref="B686:B687"/>
    <mergeCell ref="A676:A677"/>
    <mergeCell ref="B676:B677"/>
    <mergeCell ref="A678:A679"/>
    <mergeCell ref="B678:B679"/>
    <mergeCell ref="A680:A681"/>
    <mergeCell ref="B680:B681"/>
    <mergeCell ref="A697:A698"/>
    <mergeCell ref="B697:B698"/>
    <mergeCell ref="A699:A700"/>
    <mergeCell ref="B699:B700"/>
    <mergeCell ref="A701:A702"/>
    <mergeCell ref="B701:B702"/>
    <mergeCell ref="A703:A704"/>
    <mergeCell ref="B703:B704"/>
    <mergeCell ref="A688:A689"/>
    <mergeCell ref="B688:B689"/>
    <mergeCell ref="A690:A691"/>
    <mergeCell ref="B690:B691"/>
    <mergeCell ref="A692:A693"/>
    <mergeCell ref="B692:B693"/>
    <mergeCell ref="A705:A706"/>
    <mergeCell ref="B705:B706"/>
    <mergeCell ref="A707:A708"/>
    <mergeCell ref="B707:B708"/>
    <mergeCell ref="A709:A710"/>
    <mergeCell ref="B709:B710"/>
    <mergeCell ref="A711:A712"/>
    <mergeCell ref="B711:B712"/>
    <mergeCell ref="A713:A714"/>
    <mergeCell ref="B713:B714"/>
    <mergeCell ref="A715:A716"/>
    <mergeCell ref="B715:B716"/>
    <mergeCell ref="A717:A718"/>
    <mergeCell ref="B717:B718"/>
    <mergeCell ref="A719:A720"/>
    <mergeCell ref="B719:B720"/>
    <mergeCell ref="A721:A722"/>
    <mergeCell ref="B721:B722"/>
    <mergeCell ref="A723:A724"/>
    <mergeCell ref="B723:B724"/>
    <mergeCell ref="A725:A726"/>
    <mergeCell ref="B725:B726"/>
    <mergeCell ref="A727:A728"/>
    <mergeCell ref="B727:B728"/>
    <mergeCell ref="A729:A730"/>
    <mergeCell ref="B729:B730"/>
    <mergeCell ref="A731:A732"/>
    <mergeCell ref="B731:B732"/>
    <mergeCell ref="A733:A734"/>
    <mergeCell ref="B733:B734"/>
    <mergeCell ref="A735:A736"/>
    <mergeCell ref="B735:B736"/>
    <mergeCell ref="A737:A738"/>
    <mergeCell ref="B737:B738"/>
    <mergeCell ref="A739:A740"/>
    <mergeCell ref="B739:B740"/>
    <mergeCell ref="A741:A742"/>
    <mergeCell ref="B741:B742"/>
    <mergeCell ref="A743:A744"/>
    <mergeCell ref="B743:B744"/>
    <mergeCell ref="A745:A746"/>
    <mergeCell ref="B745:B746"/>
    <mergeCell ref="A747:A748"/>
    <mergeCell ref="B747:B748"/>
    <mergeCell ref="A749:A750"/>
    <mergeCell ref="B749:B750"/>
    <mergeCell ref="A751:A752"/>
    <mergeCell ref="B751:B752"/>
    <mergeCell ref="A753:A754"/>
    <mergeCell ref="B753:B754"/>
    <mergeCell ref="A755:A756"/>
    <mergeCell ref="B755:B756"/>
    <mergeCell ref="A757:A758"/>
    <mergeCell ref="B757:B758"/>
    <mergeCell ref="A759:A760"/>
    <mergeCell ref="B759:B760"/>
    <mergeCell ref="A761:A762"/>
    <mergeCell ref="B761:B762"/>
    <mergeCell ref="A763:A764"/>
    <mergeCell ref="B763:B764"/>
    <mergeCell ref="A765:A766"/>
    <mergeCell ref="B765:B766"/>
    <mergeCell ref="A767:A768"/>
    <mergeCell ref="B767:B768"/>
    <mergeCell ref="A769:A770"/>
    <mergeCell ref="B769:B770"/>
    <mergeCell ref="A771:A772"/>
    <mergeCell ref="B771:B772"/>
    <mergeCell ref="A773:A774"/>
    <mergeCell ref="B773:B774"/>
    <mergeCell ref="A775:A776"/>
    <mergeCell ref="B775:B776"/>
    <mergeCell ref="A777:A778"/>
    <mergeCell ref="B777:B778"/>
    <mergeCell ref="A779:A780"/>
    <mergeCell ref="B779:B780"/>
    <mergeCell ref="A781:A782"/>
    <mergeCell ref="B781:B782"/>
    <mergeCell ref="A783:A784"/>
    <mergeCell ref="B783:B784"/>
    <mergeCell ref="A785:A786"/>
    <mergeCell ref="B785:B786"/>
    <mergeCell ref="A787:A788"/>
    <mergeCell ref="B787:B788"/>
    <mergeCell ref="A789:A790"/>
    <mergeCell ref="B789:B790"/>
    <mergeCell ref="A791:A792"/>
    <mergeCell ref="B791:B792"/>
    <mergeCell ref="A793:A794"/>
    <mergeCell ref="B793:B794"/>
    <mergeCell ref="A805:A806"/>
    <mergeCell ref="B805:B806"/>
    <mergeCell ref="A807:A808"/>
    <mergeCell ref="B807:B808"/>
    <mergeCell ref="A809:A810"/>
    <mergeCell ref="B809:B810"/>
    <mergeCell ref="A811:A812"/>
    <mergeCell ref="B811:B812"/>
    <mergeCell ref="A795:A796"/>
    <mergeCell ref="B795:B796"/>
    <mergeCell ref="A797:A798"/>
    <mergeCell ref="B797:B798"/>
    <mergeCell ref="A799:A800"/>
    <mergeCell ref="B799:B800"/>
    <mergeCell ref="A801:A802"/>
    <mergeCell ref="B801:B802"/>
    <mergeCell ref="A803:A804"/>
    <mergeCell ref="B803:B804"/>
    <mergeCell ref="B827:B828"/>
    <mergeCell ref="A829:A830"/>
    <mergeCell ref="B829:B830"/>
    <mergeCell ref="A831:A832"/>
    <mergeCell ref="B831:B832"/>
    <mergeCell ref="A813:A814"/>
    <mergeCell ref="B813:B814"/>
    <mergeCell ref="A815:A816"/>
    <mergeCell ref="B815:B816"/>
    <mergeCell ref="A817:A818"/>
    <mergeCell ref="B817:B818"/>
    <mergeCell ref="A819:A820"/>
    <mergeCell ref="B819:B820"/>
    <mergeCell ref="A821:A822"/>
    <mergeCell ref="B821:B822"/>
    <mergeCell ref="B696:I696"/>
    <mergeCell ref="A845:A846"/>
    <mergeCell ref="B845:B846"/>
    <mergeCell ref="A847:A848"/>
    <mergeCell ref="B847:B848"/>
    <mergeCell ref="A849:A850"/>
    <mergeCell ref="B849:B850"/>
    <mergeCell ref="A851:A852"/>
    <mergeCell ref="B851:B852"/>
    <mergeCell ref="A833:A834"/>
    <mergeCell ref="B833:B834"/>
    <mergeCell ref="A835:A836"/>
    <mergeCell ref="B835:B836"/>
    <mergeCell ref="A837:A838"/>
    <mergeCell ref="B837:B838"/>
    <mergeCell ref="A839:A840"/>
    <mergeCell ref="B839:B840"/>
    <mergeCell ref="A841:A842"/>
    <mergeCell ref="B841:B842"/>
    <mergeCell ref="A823:A824"/>
    <mergeCell ref="B823:B824"/>
    <mergeCell ref="A825:A826"/>
    <mergeCell ref="B825:B826"/>
    <mergeCell ref="A827:A828"/>
    <mergeCell ref="A881:A882"/>
    <mergeCell ref="B881:B882"/>
    <mergeCell ref="A863:A864"/>
    <mergeCell ref="B863:B864"/>
    <mergeCell ref="A865:A866"/>
    <mergeCell ref="B865:B866"/>
    <mergeCell ref="A867:A868"/>
    <mergeCell ref="B867:B868"/>
    <mergeCell ref="A869:A870"/>
    <mergeCell ref="B869:B870"/>
    <mergeCell ref="A871:A872"/>
    <mergeCell ref="B871:B872"/>
    <mergeCell ref="B844:I844"/>
    <mergeCell ref="A873:A874"/>
    <mergeCell ref="B873:B874"/>
    <mergeCell ref="A875:A876"/>
    <mergeCell ref="B875:B876"/>
    <mergeCell ref="A877:A878"/>
    <mergeCell ref="B877:B878"/>
    <mergeCell ref="A879:A880"/>
    <mergeCell ref="B879:B880"/>
    <mergeCell ref="A853:A854"/>
    <mergeCell ref="B853:B854"/>
    <mergeCell ref="A855:A856"/>
    <mergeCell ref="B855:B856"/>
    <mergeCell ref="A857:A858"/>
    <mergeCell ref="B857:B858"/>
    <mergeCell ref="A859:A860"/>
    <mergeCell ref="B859:B860"/>
    <mergeCell ref="A861:A862"/>
    <mergeCell ref="B861:B862"/>
    <mergeCell ref="A900:A901"/>
    <mergeCell ref="B900:B901"/>
    <mergeCell ref="B884:I884"/>
    <mergeCell ref="A904:A905"/>
    <mergeCell ref="B904:B905"/>
    <mergeCell ref="B903:I903"/>
    <mergeCell ref="A908:A910"/>
    <mergeCell ref="B908:B910"/>
    <mergeCell ref="B907:I907"/>
    <mergeCell ref="A885:A888"/>
    <mergeCell ref="B885:B888"/>
    <mergeCell ref="A889:A892"/>
    <mergeCell ref="B889:B892"/>
    <mergeCell ref="A893:A894"/>
    <mergeCell ref="B893:B894"/>
    <mergeCell ref="A895:A896"/>
    <mergeCell ref="B895:B896"/>
    <mergeCell ref="A898:A899"/>
    <mergeCell ref="B898:B899"/>
  </mergeCells>
  <conditionalFormatting sqref="B69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9" fitToHeight="17" orientation="landscape" horizontalDpi="300" verticalDpi="30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Госзадания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 Юрьевна Базась</dc:creator>
  <cp:lastModifiedBy>Мурахтанова Ю.В.</cp:lastModifiedBy>
  <cp:lastPrinted>2019-10-02T07:59:41Z</cp:lastPrinted>
  <dcterms:created xsi:type="dcterms:W3CDTF">2016-05-19T15:04:28Z</dcterms:created>
  <dcterms:modified xsi:type="dcterms:W3CDTF">2021-11-12T15:10:31Z</dcterms:modified>
</cp:coreProperties>
</file>