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5" yWindow="180" windowWidth="11295" windowHeight="1170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30" i="1"/>
  <c r="H31" i="1"/>
  <c r="H32" i="1"/>
  <c r="H33" i="1"/>
  <c r="H3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30" i="1"/>
  <c r="F31" i="1"/>
  <c r="F32" i="1"/>
  <c r="F33" i="1"/>
  <c r="F34" i="1"/>
  <c r="H28" i="1"/>
  <c r="C20" i="1"/>
  <c r="D20" i="1"/>
  <c r="E20" i="1"/>
  <c r="H20" i="1" s="1"/>
  <c r="E29" i="1"/>
  <c r="F29" i="1" s="1"/>
  <c r="D29" i="1"/>
  <c r="C29" i="1"/>
  <c r="D6" i="1"/>
  <c r="E6" i="1"/>
  <c r="C6" i="1"/>
  <c r="H6" i="1" l="1"/>
  <c r="H29" i="1"/>
  <c r="F20" i="1"/>
  <c r="F6" i="1"/>
  <c r="F28" i="1"/>
  <c r="D5" i="1"/>
  <c r="D36" i="1" s="1"/>
  <c r="E5" i="1"/>
  <c r="C5" i="1"/>
  <c r="C36" i="1" s="1"/>
  <c r="E36" i="1" l="1"/>
  <c r="H5" i="1"/>
  <c r="F5" i="1"/>
  <c r="F36" i="1" l="1"/>
  <c r="H36" i="1"/>
</calcChain>
</file>

<file path=xl/sharedStrings.xml><?xml version="1.0" encoding="utf-8"?>
<sst xmlns="http://schemas.openxmlformats.org/spreadsheetml/2006/main" count="113" uniqueCount="93">
  <si>
    <t>Код бюджетной классификации (без указания кода главного администратора доходов бюджета)</t>
  </si>
  <si>
    <t>Наименование доходов</t>
  </si>
  <si>
    <t>% исполнения первоначального  плана</t>
  </si>
  <si>
    <t>% исполнения уточненного  плана</t>
  </si>
  <si>
    <r>
      <t xml:space="preserve">Фактическое исполнение,      </t>
    </r>
    <r>
      <rPr>
        <i/>
        <sz val="11"/>
        <color theme="1"/>
        <rFont val="Times New Roman"/>
        <family val="1"/>
        <charset val="204"/>
      </rPr>
      <t>млн. руб.</t>
    </r>
  </si>
  <si>
    <r>
      <t xml:space="preserve">Пояснения различий между первоначально утвержденными показателями доходов и их фактическими значениями
</t>
    </r>
    <r>
      <rPr>
        <sz val="11"/>
        <color rgb="FFC00000"/>
        <rFont val="Times New Roman"/>
        <family val="1"/>
        <charset val="204"/>
      </rPr>
      <t>(если отклонение 5 % и более)</t>
    </r>
  </si>
  <si>
    <r>
      <t xml:space="preserve">Пояснения различий между уточненными плановыми показателями доходов и их фактическими значениями
</t>
    </r>
    <r>
      <rPr>
        <sz val="11"/>
        <color rgb="FFC00000"/>
        <rFont val="Times New Roman"/>
        <family val="1"/>
        <charset val="204"/>
      </rPr>
      <t>(если отклонение 5 % и более)</t>
    </r>
  </si>
  <si>
    <t>План по закону о бюджете первоначальный,
(утвержден ЗМО от 18.12.2023 № 2949-01-ЗМО),
млн руб.</t>
  </si>
  <si>
    <t>План по закону о бюджете уточненный, 
(утвержден ЗМО от 18.12.2023 (в ред. от 21.03.2024 № 2972-01-ЗМО,25.12.2024 № 3076-01-ЗМО))
млн руб.</t>
  </si>
  <si>
    <r>
      <rPr>
        <i/>
        <sz val="11"/>
        <color theme="1"/>
        <rFont val="Times New Roman"/>
        <family val="1"/>
        <charset val="204"/>
      </rPr>
      <t>Примечания:</t>
    </r>
    <r>
      <rPr>
        <sz val="11"/>
        <color theme="1"/>
        <rFont val="Times New Roman"/>
        <family val="1"/>
        <charset val="204"/>
      </rPr>
      <t xml:space="preserve">
1. Для оценки показателя как минимум должны быть указаны виды доходов по статьям доходов для 1, 3, 5, 6 и 7 подгрупп 1 группы и для 2 подгруппы 2 группы классификации доходов бюджетов, а также общий объем доходов бюджета. Допускается не детализировать по статьям сведения о доходах 5 и 7 подгрупп 1 группы классификации доходов бюджета в случае если доля доходов соответствующей подгруппы составляет менее 5 % налоговых и неналоговых доходов бюджета. 
2. Позиции указываются при наличии соответсвующих доходов. Если доходы отсутсвуют, соответствующие строки рекомендуется исключить.
3. В зависимости от конкретной ситуации в субъекте Российской Федерации (например, значительного объема поступлений по тому или иному виду доходов) могут быть дополнительно детализированы соответствующие виды доходов.</t>
    </r>
  </si>
  <si>
    <t>Аналитические данные об исполнении доходов бюджета Мурманской области за 2024 год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</si>
  <si>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</si>
  <si>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</si>
  <si>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</si>
  <si>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</si>
  <si>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</si>
  <si>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</si>
  <si>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</si>
  <si>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</si>
  <si>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</si>
  <si>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НАЛОГИ НА ИМУЩЕСТВО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</si>
  <si>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</si>
  <si>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</si>
  <si>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</si>
  <si>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</si>
  <si>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</si>
  <si>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</si>
  <si>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</si>
  <si>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</si>
  <si>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</si>
  <si>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</si>
  <si>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</si>
  <si>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</si>
  <si>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</si>
  <si>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</si>
  <si>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</si>
  <si>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</si>
  <si>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</si>
  <si>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ВСЕГО ДОХОДОВ</t>
  </si>
  <si>
    <t xml:space="preserve"> 1 00 00000 00 0000 000</t>
  </si>
  <si>
    <t>1 01 00000 00 0000 000</t>
  </si>
  <si>
    <t xml:space="preserve"> 1 01 01000 00 0000 110</t>
  </si>
  <si>
    <t xml:space="preserve"> 1 01 02000 01 0000 110</t>
  </si>
  <si>
    <t xml:space="preserve"> 1 03 00000 00 0000 000</t>
  </si>
  <si>
    <t>1 03 02000 01 0000 110</t>
  </si>
  <si>
    <t xml:space="preserve"> 1 05 00000 00 0000 000</t>
  </si>
  <si>
    <t xml:space="preserve"> 1 06 00000 00 0000 000</t>
  </si>
  <si>
    <t xml:space="preserve"> 1 06 02010 02 0000 110</t>
  </si>
  <si>
    <t>Налог на имущество организаций по имуществу, не входящему в Единую систему газоснабжения</t>
  </si>
  <si>
    <t xml:space="preserve"> 1 06 04000 02 0000 110</t>
  </si>
  <si>
    <t xml:space="preserve"> 1 06 05000 02 0000 110</t>
  </si>
  <si>
    <t xml:space="preserve"> 1 07 00000 00 0000 000</t>
  </si>
  <si>
    <t xml:space="preserve"> 2 00 00000 00 0000 000</t>
  </si>
  <si>
    <t>2 02 00000 00 0000 000</t>
  </si>
  <si>
    <t xml:space="preserve"> 2 02 10000 00 0000 151</t>
  </si>
  <si>
    <t xml:space="preserve"> 2 02 20000 00 0000 151</t>
  </si>
  <si>
    <t xml:space="preserve"> 2 02 30000 00 0000 151</t>
  </si>
  <si>
    <t xml:space="preserve"> 2 02 40000 00 0000 151</t>
  </si>
  <si>
    <t>1 08 00000 00 0000 000</t>
  </si>
  <si>
    <t>1 11 00000 00 0000 000</t>
  </si>
  <si>
    <t xml:space="preserve"> 1 12 00000 00 0000 000</t>
  </si>
  <si>
    <t>1 13 00000 00 0000 000</t>
  </si>
  <si>
    <t>1 14 00000 00 0000 000</t>
  </si>
  <si>
    <t>1 15 00000 00 0000 000</t>
  </si>
  <si>
    <t xml:space="preserve"> 1 16 00000 00 0000 000</t>
  </si>
  <si>
    <t>1 17 00000 00 0000 000</t>
  </si>
  <si>
    <t>2 03 00000 00 0000 000</t>
  </si>
  <si>
    <t>БЕЗВОЗМЕЗДНЫЕ ПОСТУПЛЕНИЯ ОТ НЕГОСУДАРСТВЕННЫХ ОРГАНИЗАЦИЙ</t>
  </si>
  <si>
    <t>2 04 00000 00 0000 000</t>
  </si>
  <si>
    <r>
      <t>Снижение в 2 раза поступлений налога на прибыль от организаций, которые до 1 января 2023 года являлись участниками консолидированных групп налогоплательщиков,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а также в связи с возвратом налогоплательщиками налога из бюджета за предыдущие налоговые и отчетные периоды</t>
    </r>
  </si>
  <si>
    <r>
      <t xml:space="preserve">При прогнозировании доходов  Министерством </t>
    </r>
    <r>
      <rPr>
        <sz val="12"/>
        <color rgb="FF000000"/>
        <rFont val="Times New Roman"/>
        <family val="1"/>
        <charset val="204"/>
      </rPr>
      <t>имущественных отношений Мурманской области применен  метод усреднения в соответствии с утвержденной методикой прогнозирования доходов (исходя из усреднения фактических поступлений за последние три года)</t>
    </r>
  </si>
  <si>
    <r>
      <rPr>
        <sz val="12"/>
        <color rgb="FF000000"/>
        <rFont val="Times New Roman"/>
        <family val="1"/>
        <charset val="204"/>
      </rPr>
      <t xml:space="preserve">Снижения платы за </t>
    </r>
    <r>
      <rPr>
        <sz val="12"/>
        <color theme="1"/>
        <rFont val="Times New Roman"/>
        <family val="1"/>
        <charset val="204"/>
      </rPr>
      <t>выбросы загрязняющих веществ в атмосферный воздух стационарными объектами (13,9% от плана) и за сбросы загрязняющих веществ в водные объекты (50,8% от плана)</t>
    </r>
  </si>
  <si>
    <t>увеличением количества налогоплательщиков, применяющих систему налогообложения  - налог на профессиональный доход</t>
  </si>
  <si>
    <t>Увеличение поступлений акцизов на нефтепродукты на 264,9 млн рублей (107,3 % от плана) в результате роста объема реализации нефтепродуктов</t>
  </si>
  <si>
    <t>Увеличение количества обращений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 выдачу паспорта, удостоверяющего личность гражданина Российской Федерации за пределами территории Российской Федерации, а также за выдачу и обмен паспорта гражданина Российской Федерации</t>
  </si>
  <si>
    <t>Увеличение обусловлено ростом объема перечисления субсидий из федерального бюджета на  сумму 9 938,8 млн рублей (200,2% от плана).</t>
  </si>
  <si>
    <t>Увеличение поступлений платы за посещение природных парков и государственных природных заказников регионального значения</t>
  </si>
  <si>
    <t>Увеличения поступлений от штрафов за нарушение Правил дорожного движения, правил эксплуатации транспортных средств на 152,5 млн рублей (152,1 % от плана) в связи с  с увеличением количества комплексов фото-видео фиксации и поступлений возмещения ущерба, причиненного имуществу, находящемуся в собственности субъекта Российской Федерации (за исключением имущества, закрепленного за бюджетными (автономными) учреждениями, унитарными предприятиями субъекта Российской Федерации) на сумму 1,1 млн рублей</t>
  </si>
  <si>
    <t>Увеличение доходов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 (в 11,5 раз или на 14,5 млн рублей от плана)</t>
  </si>
  <si>
    <t>Увеличение поступления налога на добычу полезных ископаемых на 583,9 млн рублей (115,0 % от плана)  в связи с уплатой налога предприятиями по результатам налоговой проверки за 2018 – 2020 гг. Снижение поступлений по сборам за пользование объектами водных биологических ресурсов на 250,3 млн рублей (88,5 % от плана) в связи с перечислением сборов плательщиками в январе 2025 года по сроку уплаты в декабре 2024 года</t>
  </si>
  <si>
    <t>Возвраты неиспользованных субсидий от подведомственных учреждений;  возвраты денежных средств предоставленных физическим лицам в рамках программы «Свой дом в Арктике» по причине несостоявшегося строительства домов (14 млн. рублей); возвраты медицинскими работниками – получателями социальной поддержки части единовременной компенсационной выплаты, рассчитанной пропорционально неотработанному периоду со дня прекращения трудового договора в соответствии с постановлением Правительства Мурманской области от 19.05.2023 № 377-ПП  в размере 42 млн. рублей, возврат денежных средств, выделенных ЗАО «МНК-Групп» на реконструкцию здания Драматического театра в г. Мурманск в размере 19 млн. рублей, возврат неиспользованных субсидий АНО «Центр содействия жилищному строительству Мурманской области» и НК «Фонд капитального ремонта общего имущества в многоквартирных домах Мурманска» в размере 7,7 млн. рублей</t>
  </si>
  <si>
    <t>Увеличение за счет уплаты задолженности физическими лицами в 2024 году за прошлые периоды в большем объеме</t>
  </si>
  <si>
    <r>
      <t>Увеличения поступлений по налогу на имущество организаций на 1 663,8 млн рублей (142,3 % от плана</t>
    </r>
    <r>
      <rPr>
        <sz val="12"/>
        <color rgb="FF000000"/>
        <rFont val="Times New Roman"/>
        <family val="1"/>
        <charset val="204"/>
      </rPr>
      <t>) в связи с досрочным перечислением крупным налогоплательщиком в бюджет налога ранее установленного срока в счет будущих платежей</t>
    </r>
  </si>
  <si>
    <t>Снижение поступлений обусловлено сокращением объемов реализации алкогольной продукции относительно прогнозных показателей</t>
  </si>
  <si>
    <t>Снижение поступлений обусловлено сокращением количества объектов налогообложения</t>
  </si>
  <si>
    <t>Снижение количества взысканий</t>
  </si>
  <si>
    <t>В связи с увеличением объема дотации предоставленной Мурманской области из федерального бюджета, связанной с особым режимом безопасного функционирования закрытых административно-территориальных образований</t>
  </si>
  <si>
    <t xml:space="preserve">Увеличение поступлений в основном обусловлено предоставлением субсидии на реализацию мероприятий планов социального развития центров экономического роста субъектов РФ АЗРФ  и 
выделением субсидии за счет средств резервного фонда Правительства РФ 
</t>
  </si>
  <si>
    <t xml:space="preserve">Увеличение поступлений в основном обусловлено предоставлением в объеме больше запланированного в первоначальном законе о федеральном бюджете  трансфертов, передаваемые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</t>
  </si>
  <si>
    <t>Рост поступлений обусловлен увеличением темпов роста среднемесячной начисленной заработной платы работников по полному кругу организаций (данные Мурманскстат)</t>
  </si>
  <si>
    <t>Увеличение обусловлено поступлением в объеме больше запланированного средств от публично-правовой компании "Фонд развития территорий" на обеспечение мероприятий по переселению граждан из аварийного жилищного фонда</t>
  </si>
  <si>
    <t>ПРОЧИЕ НАЛОГОВЫЕ ДОХОДЫ (государственная пошлина)</t>
  </si>
  <si>
    <t>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</si>
</sst>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  <xf numFmtId="0" fontId="6" fillId="0" borderId="0"/>
    <xf numFmtId="0" fontId="7" fillId="0" borderId="0">
      <alignment horizontal="center" wrapText="1"/>
    </xf>
    <xf numFmtId="0" fontId="8" fillId="0" borderId="4"/>
    <xf numFmtId="0" fontId="8" fillId="0" borderId="0"/>
    <xf numFmtId="0" fontId="9" fillId="0" borderId="0"/>
    <xf numFmtId="0" fontId="7" fillId="0" borderId="0">
      <alignment horizontal="left" wrapText="1"/>
    </xf>
    <xf numFmtId="0" fontId="10" fillId="0" borderId="0"/>
    <xf numFmtId="0" fontId="11" fillId="0" borderId="0"/>
    <xf numFmtId="0" fontId="8" fillId="0" borderId="5"/>
    <xf numFmtId="0" fontId="5" fillId="0" borderId="6">
      <alignment horizontal="center"/>
    </xf>
    <xf numFmtId="0" fontId="9" fillId="0" borderId="7"/>
    <xf numFmtId="0" fontId="5" fillId="0" borderId="0">
      <alignment horizontal="left"/>
    </xf>
    <xf numFmtId="0" fontId="12" fillId="0" borderId="0">
      <alignment horizontal="center" vertical="top"/>
    </xf>
    <xf numFmtId="49" fontId="13" fillId="0" borderId="8">
      <alignment horizontal="right"/>
    </xf>
    <xf numFmtId="49" fontId="9" fillId="0" borderId="9">
      <alignment horizontal="center"/>
    </xf>
    <xf numFmtId="0" fontId="9" fillId="0" borderId="10"/>
    <xf numFmtId="49" fontId="9" fillId="0" borderId="0"/>
    <xf numFmtId="49" fontId="5" fillId="0" borderId="0">
      <alignment horizontal="right"/>
    </xf>
    <xf numFmtId="0" fontId="5" fillId="0" borderId="0"/>
    <xf numFmtId="0" fontId="5" fillId="0" borderId="0">
      <alignment horizontal="center"/>
    </xf>
    <xf numFmtId="0" fontId="5" fillId="0" borderId="8">
      <alignment horizontal="right"/>
    </xf>
    <xf numFmtId="164" fontId="5" fillId="0" borderId="11">
      <alignment horizontal="center"/>
    </xf>
    <xf numFmtId="49" fontId="5" fillId="0" borderId="0"/>
    <xf numFmtId="0" fontId="5" fillId="0" borderId="0">
      <alignment horizontal="right"/>
    </xf>
    <xf numFmtId="0" fontId="5" fillId="0" borderId="12">
      <alignment horizontal="center"/>
    </xf>
    <xf numFmtId="0" fontId="5" fillId="0" borderId="4">
      <alignment wrapText="1"/>
    </xf>
    <xf numFmtId="49" fontId="5" fillId="0" borderId="13">
      <alignment horizontal="center"/>
    </xf>
    <xf numFmtId="0" fontId="5" fillId="0" borderId="14">
      <alignment wrapText="1"/>
    </xf>
    <xf numFmtId="49" fontId="5" fillId="0" borderId="11">
      <alignment horizontal="center"/>
    </xf>
    <xf numFmtId="0" fontId="5" fillId="0" borderId="15">
      <alignment horizontal="left"/>
    </xf>
    <xf numFmtId="49" fontId="5" fillId="0" borderId="15"/>
    <xf numFmtId="0" fontId="5" fillId="0" borderId="11">
      <alignment horizontal="center"/>
    </xf>
    <xf numFmtId="49" fontId="5" fillId="0" borderId="16">
      <alignment horizontal="center"/>
    </xf>
    <xf numFmtId="0" fontId="10" fillId="0" borderId="17"/>
    <xf numFmtId="49" fontId="5" fillId="0" borderId="3">
      <alignment horizontal="center" vertical="center" wrapText="1"/>
    </xf>
    <xf numFmtId="49" fontId="5" fillId="0" borderId="18">
      <alignment horizontal="center" vertical="center" wrapText="1"/>
    </xf>
    <xf numFmtId="49" fontId="5" fillId="0" borderId="19">
      <alignment horizontal="center" vertical="center" wrapText="1"/>
    </xf>
    <xf numFmtId="49" fontId="5" fillId="0" borderId="6">
      <alignment horizontal="center" vertical="center" wrapText="1"/>
    </xf>
    <xf numFmtId="0" fontId="5" fillId="0" borderId="20">
      <alignment horizontal="left" wrapText="1"/>
    </xf>
    <xf numFmtId="49" fontId="5" fillId="0" borderId="21">
      <alignment horizontal="center" wrapText="1"/>
    </xf>
    <xf numFmtId="49" fontId="5" fillId="0" borderId="22">
      <alignment horizontal="center"/>
    </xf>
    <xf numFmtId="4" fontId="5" fillId="0" borderId="3">
      <alignment horizontal="right"/>
    </xf>
    <xf numFmtId="4" fontId="5" fillId="0" borderId="2">
      <alignment horizontal="right"/>
    </xf>
    <xf numFmtId="0" fontId="5" fillId="0" borderId="23">
      <alignment horizontal="left" wrapText="1"/>
    </xf>
    <xf numFmtId="4" fontId="5" fillId="0" borderId="24">
      <alignment horizontal="right"/>
    </xf>
    <xf numFmtId="0" fontId="5" fillId="0" borderId="25">
      <alignment horizontal="left" wrapText="1" indent="1"/>
    </xf>
    <xf numFmtId="49" fontId="5" fillId="0" borderId="26">
      <alignment horizontal="center" wrapText="1"/>
    </xf>
    <xf numFmtId="49" fontId="5" fillId="0" borderId="27">
      <alignment horizontal="center"/>
    </xf>
    <xf numFmtId="0" fontId="5" fillId="0" borderId="28">
      <alignment horizontal="left" wrapText="1" indent="1"/>
    </xf>
    <xf numFmtId="49" fontId="5" fillId="0" borderId="29">
      <alignment horizontal="center"/>
    </xf>
    <xf numFmtId="49" fontId="5" fillId="0" borderId="7">
      <alignment horizontal="center"/>
    </xf>
    <xf numFmtId="49" fontId="5" fillId="0" borderId="0">
      <alignment horizontal="center"/>
    </xf>
    <xf numFmtId="49" fontId="5" fillId="0" borderId="30">
      <alignment horizontal="center"/>
    </xf>
    <xf numFmtId="0" fontId="5" fillId="0" borderId="31">
      <alignment horizontal="left" wrapText="1" indent="2"/>
    </xf>
    <xf numFmtId="0" fontId="5" fillId="0" borderId="17"/>
    <xf numFmtId="0" fontId="5" fillId="2" borderId="17"/>
    <xf numFmtId="0" fontId="5" fillId="2" borderId="0"/>
    <xf numFmtId="0" fontId="14" fillId="0" borderId="0">
      <alignment vertical="top" wrapText="1"/>
    </xf>
    <xf numFmtId="0" fontId="17" fillId="0" borderId="0"/>
  </cellStyleXfs>
  <cellXfs count="37">
    <xf numFmtId="0" fontId="0" fillId="0" borderId="0" xfId="0"/>
    <xf numFmtId="0" fontId="15" fillId="0" borderId="1" xfId="60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9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10" fontId="1" fillId="0" borderId="1" xfId="0" applyNumberFormat="1" applyFont="1" applyFill="1" applyBorder="1"/>
    <xf numFmtId="0" fontId="16" fillId="0" borderId="1" xfId="15" applyNumberFormat="1" applyFont="1" applyFill="1" applyBorder="1" applyAlignment="1" applyProtection="1">
      <alignment horizontal="left" vertical="center" wrapText="1"/>
    </xf>
    <xf numFmtId="49" fontId="16" fillId="0" borderId="1" xfId="36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justify"/>
    </xf>
    <xf numFmtId="3" fontId="15" fillId="0" borderId="1" xfId="6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justify"/>
    </xf>
    <xf numFmtId="4" fontId="1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" fontId="24" fillId="0" borderId="1" xfId="0" applyNumberFormat="1" applyFont="1" applyFill="1" applyBorder="1"/>
    <xf numFmtId="10" fontId="24" fillId="0" borderId="1" xfId="0" applyNumberFormat="1" applyFont="1" applyFill="1" applyBorder="1"/>
    <xf numFmtId="0" fontId="25" fillId="0" borderId="1" xfId="0" applyFont="1" applyFill="1" applyBorder="1" applyAlignment="1">
      <alignment horizontal="justify"/>
    </xf>
    <xf numFmtId="0" fontId="24" fillId="0" borderId="1" xfId="0" applyFont="1" applyFill="1" applyBorder="1"/>
    <xf numFmtId="0" fontId="24" fillId="0" borderId="0" xfId="0" applyFont="1" applyFill="1"/>
    <xf numFmtId="0" fontId="25" fillId="0" borderId="1" xfId="0" applyFont="1" applyFill="1" applyBorder="1" applyAlignment="1">
      <alignment vertical="center" wrapText="1"/>
    </xf>
    <xf numFmtId="0" fontId="15" fillId="0" borderId="1" xfId="60" applyNumberFormat="1" applyFont="1" applyFill="1" applyBorder="1" applyAlignment="1">
      <alignment horizontal="left" vertical="center" wrapText="1"/>
    </xf>
    <xf numFmtId="0" fontId="14" fillId="0" borderId="1" xfId="60" applyNumberFormat="1" applyFont="1" applyFill="1" applyBorder="1" applyAlignment="1">
      <alignment horizontal="left" vertical="center" wrapText="1"/>
    </xf>
    <xf numFmtId="0" fontId="14" fillId="0" borderId="1" xfId="60" applyFont="1" applyFill="1" applyBorder="1" applyAlignment="1">
      <alignment horizontal="left" vertical="center" wrapText="1"/>
    </xf>
    <xf numFmtId="0" fontId="20" fillId="0" borderId="1" xfId="60" applyFont="1" applyFill="1" applyBorder="1" applyAlignment="1">
      <alignment horizontal="left" vertical="center" wrapText="1"/>
    </xf>
    <xf numFmtId="0" fontId="18" fillId="0" borderId="32" xfId="61" applyNumberFormat="1" applyFont="1" applyFill="1" applyBorder="1" applyAlignment="1">
      <alignment horizontal="left" vertical="center" wrapText="1"/>
    </xf>
    <xf numFmtId="0" fontId="18" fillId="0" borderId="33" xfId="61" applyNumberFormat="1" applyFont="1" applyFill="1" applyBorder="1" applyAlignment="1">
      <alignment horizontal="left" vertical="center" wrapText="1"/>
    </xf>
    <xf numFmtId="0" fontId="15" fillId="0" borderId="32" xfId="60" applyNumberFormat="1" applyFont="1" applyFill="1" applyBorder="1" applyAlignment="1">
      <alignment horizontal="left" vertical="center" wrapText="1"/>
    </xf>
  </cellXfs>
  <cellStyles count="62">
    <cellStyle name="xl22" xfId="3"/>
    <cellStyle name="xl23" xfId="10"/>
    <cellStyle name="xl24" xfId="14"/>
    <cellStyle name="xl25" xfId="21"/>
    <cellStyle name="xl26" xfId="9"/>
    <cellStyle name="xl27" xfId="7"/>
    <cellStyle name="xl28" xfId="37"/>
    <cellStyle name="xl29" xfId="41"/>
    <cellStyle name="xl30" xfId="48"/>
    <cellStyle name="xl31" xfId="1"/>
    <cellStyle name="xl33" xfId="15"/>
    <cellStyle name="xl34" xfId="32"/>
    <cellStyle name="xl35" xfId="42"/>
    <cellStyle name="xl36" xfId="49"/>
    <cellStyle name="xl37" xfId="55"/>
    <cellStyle name="xl38" xfId="57"/>
    <cellStyle name="xl39" xfId="33"/>
    <cellStyle name="xl40" xfId="25"/>
    <cellStyle name="xl41" xfId="43"/>
    <cellStyle name="xl42" xfId="50"/>
    <cellStyle name="xl43" xfId="2"/>
    <cellStyle name="xl44" xfId="39"/>
    <cellStyle name="xl45" xfId="40"/>
    <cellStyle name="xl46" xfId="44"/>
    <cellStyle name="xl47" xfId="59"/>
    <cellStyle name="xl48" xfId="4"/>
    <cellStyle name="xl49" xfId="22"/>
    <cellStyle name="xl50" xfId="28"/>
    <cellStyle name="xl51" xfId="30"/>
    <cellStyle name="xl52" xfId="11"/>
    <cellStyle name="xl53" xfId="16"/>
    <cellStyle name="xl54" xfId="23"/>
    <cellStyle name="xl55" xfId="5"/>
    <cellStyle name="xl56" xfId="36"/>
    <cellStyle name="xl57" xfId="12"/>
    <cellStyle name="xl58" xfId="17"/>
    <cellStyle name="xl59" xfId="24"/>
    <cellStyle name="xl60" xfId="27"/>
    <cellStyle name="xl61" xfId="29"/>
    <cellStyle name="xl62" xfId="31"/>
    <cellStyle name="xl63" xfId="34"/>
    <cellStyle name="xl64" xfId="35"/>
    <cellStyle name="xl65" xfId="6"/>
    <cellStyle name="xl66" xfId="13"/>
    <cellStyle name="xl67" xfId="18"/>
    <cellStyle name="xl68" xfId="45"/>
    <cellStyle name="xl69" xfId="8"/>
    <cellStyle name="xl70" xfId="19"/>
    <cellStyle name="xl71" xfId="26"/>
    <cellStyle name="xl72" xfId="38"/>
    <cellStyle name="xl73" xfId="46"/>
    <cellStyle name="xl74" xfId="51"/>
    <cellStyle name="xl75" xfId="56"/>
    <cellStyle name="xl76" xfId="58"/>
    <cellStyle name="xl77" xfId="20"/>
    <cellStyle name="xl78" xfId="47"/>
    <cellStyle name="xl79" xfId="52"/>
    <cellStyle name="xl80" xfId="53"/>
    <cellStyle name="xl81" xfId="54"/>
    <cellStyle name="Обычный" xfId="0" builtinId="0"/>
    <cellStyle name="Обычный 2 2" xfId="61"/>
    <cellStyle name="Обычный 4" xfId="6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view="pageBreakPreview" zoomScale="60" zoomScaleNormal="70" workbookViewId="0">
      <selection activeCell="B7" sqref="B7"/>
    </sheetView>
  </sheetViews>
  <sheetFormatPr defaultColWidth="9.140625" defaultRowHeight="15" x14ac:dyDescent="0.25"/>
  <cols>
    <col min="1" max="1" width="27.42578125" style="5" customWidth="1"/>
    <col min="2" max="2" width="42.85546875" style="5" customWidth="1"/>
    <col min="3" max="3" width="19.7109375" style="5" customWidth="1"/>
    <col min="4" max="4" width="21.42578125" style="5" customWidth="1"/>
    <col min="5" max="5" width="20" style="5" customWidth="1"/>
    <col min="6" max="6" width="17.5703125" style="5" customWidth="1"/>
    <col min="7" max="7" width="76.42578125" style="5" customWidth="1"/>
    <col min="8" max="8" width="16.42578125" style="5" customWidth="1"/>
    <col min="9" max="9" width="81.28515625" style="5" customWidth="1"/>
    <col min="10" max="16384" width="9.140625" style="5"/>
  </cols>
  <sheetData>
    <row r="2" spans="1:9" ht="18.75" x14ac:dyDescent="0.3">
      <c r="A2" s="21" t="s">
        <v>10</v>
      </c>
      <c r="B2" s="21"/>
      <c r="C2" s="21"/>
      <c r="D2" s="21"/>
      <c r="E2" s="21"/>
      <c r="F2" s="21"/>
      <c r="G2" s="21"/>
      <c r="H2" s="21"/>
    </row>
    <row r="4" spans="1:9" ht="142.15" customHeight="1" x14ac:dyDescent="0.25">
      <c r="A4" s="6" t="s">
        <v>0</v>
      </c>
      <c r="B4" s="6" t="s">
        <v>1</v>
      </c>
      <c r="C4" s="6" t="s">
        <v>7</v>
      </c>
      <c r="D4" s="6" t="s">
        <v>8</v>
      </c>
      <c r="E4" s="6" t="s">
        <v>4</v>
      </c>
      <c r="F4" s="6" t="s">
        <v>2</v>
      </c>
      <c r="G4" s="6" t="s">
        <v>5</v>
      </c>
      <c r="H4" s="6" t="s">
        <v>3</v>
      </c>
      <c r="I4" s="6" t="s">
        <v>6</v>
      </c>
    </row>
    <row r="5" spans="1:9" x14ac:dyDescent="0.25">
      <c r="A5" s="1" t="s">
        <v>39</v>
      </c>
      <c r="B5" s="30" t="s">
        <v>11</v>
      </c>
      <c r="C5" s="24">
        <f>C6+C9+C13+C14+C18+C19+C20</f>
        <v>113481.07933300002</v>
      </c>
      <c r="D5" s="24">
        <f>D6+D9+D13+D14+D18+D19+D20</f>
        <v>114726.06168327002</v>
      </c>
      <c r="E5" s="24">
        <f>E6+E9+E13+E14+E18+E19+E20</f>
        <v>95133.342347190002</v>
      </c>
      <c r="F5" s="25">
        <f>E5/C5</f>
        <v>0.83831897710480674</v>
      </c>
      <c r="G5" s="27"/>
      <c r="H5" s="25">
        <f>E5/D5</f>
        <v>0.82922172130190774</v>
      </c>
      <c r="I5" s="27"/>
    </row>
    <row r="6" spans="1:9" x14ac:dyDescent="0.25">
      <c r="A6" s="1" t="s">
        <v>40</v>
      </c>
      <c r="B6" s="30" t="s">
        <v>12</v>
      </c>
      <c r="C6" s="24">
        <f>C7+C8</f>
        <v>96171.308300000004</v>
      </c>
      <c r="D6" s="24">
        <f t="shared" ref="D6:E6" si="0">D7+D8</f>
        <v>97416.290650270006</v>
      </c>
      <c r="E6" s="24">
        <f t="shared" si="0"/>
        <v>75037.938669160008</v>
      </c>
      <c r="F6" s="25">
        <f t="shared" ref="F6:F34" si="1">E6/C6</f>
        <v>0.78025286330808918</v>
      </c>
      <c r="G6" s="28"/>
      <c r="H6" s="25">
        <f t="shared" ref="H6:H34" si="2">E6/D6</f>
        <v>0.77028121444852027</v>
      </c>
      <c r="I6" s="28"/>
    </row>
    <row r="7" spans="1:9" ht="81.75" x14ac:dyDescent="0.25">
      <c r="A7" s="2" t="s">
        <v>41</v>
      </c>
      <c r="B7" s="31" t="s">
        <v>13</v>
      </c>
      <c r="C7" s="7">
        <v>59491.3963</v>
      </c>
      <c r="D7" s="7">
        <v>56169.8963</v>
      </c>
      <c r="E7" s="7">
        <v>34067.692825300001</v>
      </c>
      <c r="F7" s="8">
        <f t="shared" si="1"/>
        <v>0.57264907102709905</v>
      </c>
      <c r="G7" s="18" t="s">
        <v>69</v>
      </c>
      <c r="H7" s="8">
        <f t="shared" si="2"/>
        <v>0.60651158484157641</v>
      </c>
      <c r="I7" s="18" t="s">
        <v>69</v>
      </c>
    </row>
    <row r="8" spans="1:9" ht="47.25" x14ac:dyDescent="0.25">
      <c r="A8" s="2" t="s">
        <v>42</v>
      </c>
      <c r="B8" s="31" t="s">
        <v>14</v>
      </c>
      <c r="C8" s="7">
        <v>36679.911999999997</v>
      </c>
      <c r="D8" s="7">
        <v>41246.394350269999</v>
      </c>
      <c r="E8" s="7">
        <v>40970.245843860001</v>
      </c>
      <c r="F8" s="8">
        <f t="shared" si="1"/>
        <v>1.116966852152208</v>
      </c>
      <c r="G8" s="18" t="s">
        <v>89</v>
      </c>
      <c r="H8" s="8">
        <f t="shared" si="2"/>
        <v>0.99330490553756268</v>
      </c>
      <c r="I8" s="3"/>
    </row>
    <row r="9" spans="1:9" ht="38.25" x14ac:dyDescent="0.25">
      <c r="A9" s="1" t="s">
        <v>43</v>
      </c>
      <c r="B9" s="30" t="s">
        <v>15</v>
      </c>
      <c r="C9" s="24">
        <v>5161.03053</v>
      </c>
      <c r="D9" s="24">
        <v>5161.03053</v>
      </c>
      <c r="E9" s="24">
        <v>5331.82562495</v>
      </c>
      <c r="F9" s="25">
        <f t="shared" si="1"/>
        <v>1.033093215387354</v>
      </c>
      <c r="G9" s="26"/>
      <c r="H9" s="25">
        <f t="shared" si="2"/>
        <v>1.033093215387354</v>
      </c>
      <c r="I9" s="26"/>
    </row>
    <row r="10" spans="1:9" ht="38.25" x14ac:dyDescent="0.25">
      <c r="A10" s="2" t="s">
        <v>44</v>
      </c>
      <c r="B10" s="32" t="s">
        <v>16</v>
      </c>
      <c r="C10" s="7">
        <v>5161.03053</v>
      </c>
      <c r="D10" s="7">
        <v>5161.03053</v>
      </c>
      <c r="E10" s="7">
        <v>5331.82562495</v>
      </c>
      <c r="F10" s="8">
        <f t="shared" si="1"/>
        <v>1.033093215387354</v>
      </c>
      <c r="G10" s="3"/>
      <c r="H10" s="8">
        <f t="shared" si="2"/>
        <v>1.033093215387354</v>
      </c>
      <c r="I10" s="3"/>
    </row>
    <row r="11" spans="1:9" ht="31.5" x14ac:dyDescent="0.25">
      <c r="A11" s="2"/>
      <c r="B11" s="33" t="s">
        <v>17</v>
      </c>
      <c r="C11" s="7">
        <v>1490.2573</v>
      </c>
      <c r="D11" s="7">
        <v>1490.2573</v>
      </c>
      <c r="E11" s="7">
        <v>1375.3461372899999</v>
      </c>
      <c r="F11" s="8">
        <f t="shared" si="1"/>
        <v>0.92289172969661004</v>
      </c>
      <c r="G11" s="13" t="s">
        <v>83</v>
      </c>
      <c r="H11" s="8">
        <f t="shared" si="2"/>
        <v>0.92289172969661004</v>
      </c>
      <c r="I11" s="13" t="s">
        <v>83</v>
      </c>
    </row>
    <row r="12" spans="1:9" ht="31.5" x14ac:dyDescent="0.25">
      <c r="A12" s="2"/>
      <c r="B12" s="33" t="s">
        <v>18</v>
      </c>
      <c r="C12" s="7">
        <v>3645.3148900000001</v>
      </c>
      <c r="D12" s="7">
        <v>3645.3148900000001</v>
      </c>
      <c r="E12" s="7">
        <v>4130.1272841</v>
      </c>
      <c r="F12" s="8">
        <f t="shared" si="1"/>
        <v>1.1329960260579848</v>
      </c>
      <c r="G12" s="13" t="s">
        <v>73</v>
      </c>
      <c r="H12" s="8">
        <f t="shared" si="2"/>
        <v>1.1329960260579848</v>
      </c>
      <c r="I12" s="13" t="s">
        <v>73</v>
      </c>
    </row>
    <row r="13" spans="1:9" ht="31.5" x14ac:dyDescent="0.25">
      <c r="A13" s="1" t="s">
        <v>45</v>
      </c>
      <c r="B13" s="30" t="s">
        <v>19</v>
      </c>
      <c r="C13" s="24">
        <v>83.188999999999993</v>
      </c>
      <c r="D13" s="24">
        <v>83.188999999999993</v>
      </c>
      <c r="E13" s="24">
        <v>143.70941361999999</v>
      </c>
      <c r="F13" s="25">
        <f t="shared" si="1"/>
        <v>1.7275050021036435</v>
      </c>
      <c r="G13" s="29" t="s">
        <v>72</v>
      </c>
      <c r="H13" s="25">
        <f t="shared" si="2"/>
        <v>1.7275050021036435</v>
      </c>
      <c r="I13" s="29" t="s">
        <v>72</v>
      </c>
    </row>
    <row r="14" spans="1:9" x14ac:dyDescent="0.25">
      <c r="A14" s="1" t="s">
        <v>46</v>
      </c>
      <c r="B14" s="30" t="s">
        <v>20</v>
      </c>
      <c r="C14" s="24">
        <v>4888.4461000000001</v>
      </c>
      <c r="D14" s="24">
        <v>4888.4461000000001</v>
      </c>
      <c r="E14" s="24">
        <v>6697.3668467700008</v>
      </c>
      <c r="F14" s="25">
        <f t="shared" si="1"/>
        <v>1.3700400310785876</v>
      </c>
      <c r="G14" s="28"/>
      <c r="H14" s="25">
        <f t="shared" si="2"/>
        <v>1.3700400310785876</v>
      </c>
      <c r="I14" s="28"/>
    </row>
    <row r="15" spans="1:9" ht="63" x14ac:dyDescent="0.25">
      <c r="A15" s="2" t="s">
        <v>47</v>
      </c>
      <c r="B15" s="31" t="s">
        <v>48</v>
      </c>
      <c r="C15" s="7">
        <v>3935.6970999999999</v>
      </c>
      <c r="D15" s="7">
        <v>3935.6970999999999</v>
      </c>
      <c r="E15" s="7">
        <v>5604.0042331499999</v>
      </c>
      <c r="F15" s="8">
        <f t="shared" si="1"/>
        <v>1.4238911406952532</v>
      </c>
      <c r="G15" s="12" t="s">
        <v>82</v>
      </c>
      <c r="H15" s="8">
        <f t="shared" si="2"/>
        <v>1.4238911406952532</v>
      </c>
      <c r="I15" s="12" t="s">
        <v>82</v>
      </c>
    </row>
    <row r="16" spans="1:9" ht="31.5" x14ac:dyDescent="0.25">
      <c r="A16" s="2" t="s">
        <v>49</v>
      </c>
      <c r="B16" s="31" t="s">
        <v>21</v>
      </c>
      <c r="C16" s="7">
        <v>951.40499999999997</v>
      </c>
      <c r="D16" s="7">
        <v>951.40499999999997</v>
      </c>
      <c r="E16" s="7">
        <v>1096.70234719</v>
      </c>
      <c r="F16" s="8">
        <f t="shared" si="1"/>
        <v>1.1527187130506986</v>
      </c>
      <c r="G16" s="12" t="s">
        <v>81</v>
      </c>
      <c r="H16" s="8">
        <f t="shared" si="2"/>
        <v>1.1527187130506986</v>
      </c>
      <c r="I16" s="12" t="s">
        <v>81</v>
      </c>
    </row>
    <row r="17" spans="1:9" ht="31.5" x14ac:dyDescent="0.25">
      <c r="A17" s="2" t="s">
        <v>50</v>
      </c>
      <c r="B17" s="31" t="s">
        <v>22</v>
      </c>
      <c r="C17" s="7">
        <v>1.3440000000000001</v>
      </c>
      <c r="D17" s="7">
        <v>1.3440000000000001</v>
      </c>
      <c r="E17" s="7">
        <v>1.1759999999999999</v>
      </c>
      <c r="F17" s="8">
        <f t="shared" si="1"/>
        <v>0.87499999999999989</v>
      </c>
      <c r="G17" s="13" t="s">
        <v>84</v>
      </c>
      <c r="H17" s="8">
        <f t="shared" si="2"/>
        <v>0.87499999999999989</v>
      </c>
      <c r="I17" s="13" t="s">
        <v>84</v>
      </c>
    </row>
    <row r="18" spans="1:9" ht="110.25" x14ac:dyDescent="0.25">
      <c r="A18" s="1" t="s">
        <v>51</v>
      </c>
      <c r="B18" s="30" t="s">
        <v>23</v>
      </c>
      <c r="C18" s="7">
        <v>6067.6993000000002</v>
      </c>
      <c r="D18" s="7">
        <v>6067.6993000000002</v>
      </c>
      <c r="E18" s="7">
        <v>6401.2935759499996</v>
      </c>
      <c r="F18" s="8">
        <f t="shared" si="1"/>
        <v>1.0549787093025522</v>
      </c>
      <c r="G18" s="13" t="s">
        <v>79</v>
      </c>
      <c r="H18" s="8">
        <f t="shared" si="2"/>
        <v>1.0549787093025522</v>
      </c>
      <c r="I18" s="13" t="s">
        <v>79</v>
      </c>
    </row>
    <row r="19" spans="1:9" ht="94.5" x14ac:dyDescent="0.25">
      <c r="A19" s="14" t="s">
        <v>58</v>
      </c>
      <c r="B19" s="9" t="s">
        <v>91</v>
      </c>
      <c r="C19" s="7">
        <v>76.718273999999994</v>
      </c>
      <c r="D19" s="7">
        <v>76.718273999999994</v>
      </c>
      <c r="E19" s="7">
        <v>86.370540540000007</v>
      </c>
      <c r="F19" s="8">
        <f t="shared" si="1"/>
        <v>1.125814438161109</v>
      </c>
      <c r="G19" s="15" t="s">
        <v>74</v>
      </c>
      <c r="H19" s="8">
        <f t="shared" si="2"/>
        <v>1.125814438161109</v>
      </c>
      <c r="I19" s="15" t="s">
        <v>74</v>
      </c>
    </row>
    <row r="20" spans="1:9" x14ac:dyDescent="0.25">
      <c r="A20" s="10"/>
      <c r="B20" s="9" t="s">
        <v>92</v>
      </c>
      <c r="C20" s="7">
        <f>C21+C22+C23+C24+C25+C26+C27</f>
        <v>1032.687829</v>
      </c>
      <c r="D20" s="7">
        <f t="shared" ref="D20:E20" si="3">D21+D22+D23+D24+D25+D26+D27</f>
        <v>1032.687829</v>
      </c>
      <c r="E20" s="7">
        <f t="shared" si="3"/>
        <v>1434.8376762</v>
      </c>
      <c r="F20" s="8">
        <f t="shared" si="1"/>
        <v>1.38942053533198</v>
      </c>
      <c r="G20" s="7"/>
      <c r="H20" s="8">
        <f t="shared" si="2"/>
        <v>1.38942053533198</v>
      </c>
      <c r="I20" s="7"/>
    </row>
    <row r="21" spans="1:9" ht="78.75" x14ac:dyDescent="0.25">
      <c r="A21" s="10" t="s">
        <v>59</v>
      </c>
      <c r="B21" s="34" t="s">
        <v>24</v>
      </c>
      <c r="C21" s="7">
        <v>129.18988400000001</v>
      </c>
      <c r="D21" s="7">
        <v>129.18988400000001</v>
      </c>
      <c r="E21" s="7">
        <v>150.88769012999998</v>
      </c>
      <c r="F21" s="8">
        <f t="shared" si="1"/>
        <v>1.1679528261671013</v>
      </c>
      <c r="G21" s="16" t="s">
        <v>78</v>
      </c>
      <c r="H21" s="8">
        <f t="shared" si="2"/>
        <v>1.1679528261671013</v>
      </c>
      <c r="I21" s="16" t="s">
        <v>78</v>
      </c>
    </row>
    <row r="22" spans="1:9" ht="47.25" x14ac:dyDescent="0.25">
      <c r="A22" s="10" t="s">
        <v>60</v>
      </c>
      <c r="B22" s="34" t="s">
        <v>25</v>
      </c>
      <c r="C22" s="7">
        <v>221.218726</v>
      </c>
      <c r="D22" s="7">
        <v>221.218726</v>
      </c>
      <c r="E22" s="7">
        <v>173.24657386000001</v>
      </c>
      <c r="F22" s="8">
        <f t="shared" si="1"/>
        <v>0.78314606088094008</v>
      </c>
      <c r="G22" s="16" t="s">
        <v>71</v>
      </c>
      <c r="H22" s="8">
        <f t="shared" si="2"/>
        <v>0.78314606088094008</v>
      </c>
      <c r="I22" s="16" t="s">
        <v>71</v>
      </c>
    </row>
    <row r="23" spans="1:9" ht="210" x14ac:dyDescent="0.25">
      <c r="A23" s="10" t="s">
        <v>61</v>
      </c>
      <c r="B23" s="34" t="s">
        <v>26</v>
      </c>
      <c r="C23" s="7">
        <v>64.707177999999999</v>
      </c>
      <c r="D23" s="7">
        <v>64.707177999999999</v>
      </c>
      <c r="E23" s="7">
        <v>187.93241458</v>
      </c>
      <c r="F23" s="8">
        <f t="shared" si="1"/>
        <v>2.904351887823017</v>
      </c>
      <c r="G23" s="17" t="s">
        <v>80</v>
      </c>
      <c r="H23" s="8">
        <f t="shared" si="2"/>
        <v>2.904351887823017</v>
      </c>
      <c r="I23" s="17" t="s">
        <v>80</v>
      </c>
    </row>
    <row r="24" spans="1:9" ht="63" x14ac:dyDescent="0.25">
      <c r="A24" s="10" t="s">
        <v>62</v>
      </c>
      <c r="B24" s="34" t="s">
        <v>27</v>
      </c>
      <c r="C24" s="7">
        <v>1.9312990000000001</v>
      </c>
      <c r="D24" s="7">
        <v>1.9312990000000001</v>
      </c>
      <c r="E24" s="7">
        <v>0.15570600000000001</v>
      </c>
      <c r="F24" s="8">
        <f t="shared" si="1"/>
        <v>8.0622420453798194E-2</v>
      </c>
      <c r="G24" s="12" t="s">
        <v>70</v>
      </c>
      <c r="H24" s="8">
        <f t="shared" si="2"/>
        <v>8.0622420453798194E-2</v>
      </c>
      <c r="I24" s="12" t="s">
        <v>70</v>
      </c>
    </row>
    <row r="25" spans="1:9" x14ac:dyDescent="0.25">
      <c r="A25" s="10" t="s">
        <v>63</v>
      </c>
      <c r="B25" s="34" t="s">
        <v>28</v>
      </c>
      <c r="C25" s="7">
        <v>1.021989</v>
      </c>
      <c r="D25" s="7">
        <v>1.021989</v>
      </c>
      <c r="E25" s="7">
        <v>0.85921000000000003</v>
      </c>
      <c r="F25" s="8">
        <f t="shared" si="1"/>
        <v>0.8407233345955778</v>
      </c>
      <c r="G25" s="7" t="s">
        <v>85</v>
      </c>
      <c r="H25" s="8">
        <f t="shared" si="2"/>
        <v>0.8407233345955778</v>
      </c>
      <c r="I25" s="7" t="s">
        <v>85</v>
      </c>
    </row>
    <row r="26" spans="1:9" ht="141.75" x14ac:dyDescent="0.25">
      <c r="A26" s="10" t="s">
        <v>64</v>
      </c>
      <c r="B26" s="34" t="s">
        <v>29</v>
      </c>
      <c r="C26" s="7">
        <v>589.41873799999996</v>
      </c>
      <c r="D26" s="7">
        <v>589.41873799999996</v>
      </c>
      <c r="E26" s="7">
        <v>875.00062842</v>
      </c>
      <c r="F26" s="8">
        <f t="shared" si="1"/>
        <v>1.4845144411068927</v>
      </c>
      <c r="G26" s="12" t="s">
        <v>77</v>
      </c>
      <c r="H26" s="8">
        <f t="shared" si="2"/>
        <v>1.4845144411068927</v>
      </c>
      <c r="I26" s="12" t="s">
        <v>77</v>
      </c>
    </row>
    <row r="27" spans="1:9" ht="31.5" x14ac:dyDescent="0.25">
      <c r="A27" s="10" t="s">
        <v>65</v>
      </c>
      <c r="B27" s="35" t="s">
        <v>30</v>
      </c>
      <c r="C27" s="7">
        <v>25.200015</v>
      </c>
      <c r="D27" s="7">
        <v>25.200015</v>
      </c>
      <c r="E27" s="7">
        <v>46.755453209999999</v>
      </c>
      <c r="F27" s="8">
        <f t="shared" si="1"/>
        <v>1.8553740229916529</v>
      </c>
      <c r="G27" s="15" t="s">
        <v>76</v>
      </c>
      <c r="H27" s="8">
        <f t="shared" si="2"/>
        <v>1.8553740229916529</v>
      </c>
      <c r="I27" s="15" t="s">
        <v>76</v>
      </c>
    </row>
    <row r="28" spans="1:9" ht="47.25" x14ac:dyDescent="0.25">
      <c r="A28" s="1" t="s">
        <v>52</v>
      </c>
      <c r="B28" s="36" t="s">
        <v>31</v>
      </c>
      <c r="C28" s="24">
        <v>14266.441615370002</v>
      </c>
      <c r="D28" s="24">
        <v>14266.441615370002</v>
      </c>
      <c r="E28" s="24">
        <v>26194.279161749997</v>
      </c>
      <c r="F28" s="25">
        <f t="shared" si="1"/>
        <v>1.8360765682123212</v>
      </c>
      <c r="G28" s="26" t="s">
        <v>75</v>
      </c>
      <c r="H28" s="25">
        <f t="shared" si="2"/>
        <v>1.8360765682123212</v>
      </c>
      <c r="I28" s="26" t="s">
        <v>75</v>
      </c>
    </row>
    <row r="29" spans="1:9" ht="38.25" x14ac:dyDescent="0.25">
      <c r="A29" s="1" t="s">
        <v>53</v>
      </c>
      <c r="B29" s="30" t="s">
        <v>32</v>
      </c>
      <c r="C29" s="24">
        <f>C30+C31+C32+C33</f>
        <v>13467.427700000002</v>
      </c>
      <c r="D29" s="24">
        <f>D30+D31+D32+D33</f>
        <v>13467.427700000002</v>
      </c>
      <c r="E29" s="24">
        <f>E30+E31+E32+E33</f>
        <v>24593.074151549994</v>
      </c>
      <c r="F29" s="25">
        <f t="shared" si="1"/>
        <v>1.8261151794822696</v>
      </c>
      <c r="G29" s="24"/>
      <c r="H29" s="25">
        <f t="shared" si="2"/>
        <v>1.8261151794822696</v>
      </c>
      <c r="I29" s="24"/>
    </row>
    <row r="30" spans="1:9" ht="45" x14ac:dyDescent="0.25">
      <c r="A30" s="2" t="s">
        <v>54</v>
      </c>
      <c r="B30" s="31" t="s">
        <v>33</v>
      </c>
      <c r="C30" s="7">
        <v>1271.6880000000001</v>
      </c>
      <c r="D30" s="7">
        <v>1271.6880000000001</v>
      </c>
      <c r="E30" s="7">
        <v>1898.0578</v>
      </c>
      <c r="F30" s="8">
        <f t="shared" si="1"/>
        <v>1.4925499021772635</v>
      </c>
      <c r="G30" s="19" t="s">
        <v>86</v>
      </c>
      <c r="H30" s="8">
        <f t="shared" si="2"/>
        <v>1.4925499021772635</v>
      </c>
      <c r="I30" s="19" t="s">
        <v>86</v>
      </c>
    </row>
    <row r="31" spans="1:9" ht="75" x14ac:dyDescent="0.25">
      <c r="A31" s="2" t="s">
        <v>55</v>
      </c>
      <c r="B31" s="31" t="s">
        <v>34</v>
      </c>
      <c r="C31" s="7">
        <v>9972.4971000000005</v>
      </c>
      <c r="D31" s="7">
        <v>9972.4971000000005</v>
      </c>
      <c r="E31" s="7">
        <v>19966.293043849997</v>
      </c>
      <c r="F31" s="8">
        <f t="shared" si="1"/>
        <v>2.0021357583398038</v>
      </c>
      <c r="G31" s="20" t="s">
        <v>87</v>
      </c>
      <c r="H31" s="8">
        <f t="shared" si="2"/>
        <v>2.0021357583398038</v>
      </c>
      <c r="I31" s="20" t="s">
        <v>87</v>
      </c>
    </row>
    <row r="32" spans="1:9" ht="25.5" x14ac:dyDescent="0.25">
      <c r="A32" s="2" t="s">
        <v>56</v>
      </c>
      <c r="B32" s="31" t="s">
        <v>35</v>
      </c>
      <c r="C32" s="7">
        <v>1408.5642</v>
      </c>
      <c r="D32" s="7">
        <v>1408.5642</v>
      </c>
      <c r="E32" s="7">
        <v>1460.7829263900001</v>
      </c>
      <c r="F32" s="8">
        <f t="shared" si="1"/>
        <v>1.0370723083761464</v>
      </c>
      <c r="G32" s="3"/>
      <c r="H32" s="8">
        <f t="shared" si="2"/>
        <v>1.0370723083761464</v>
      </c>
      <c r="I32" s="3"/>
    </row>
    <row r="33" spans="1:9" ht="75" x14ac:dyDescent="0.25">
      <c r="A33" s="2" t="s">
        <v>57</v>
      </c>
      <c r="B33" s="31" t="s">
        <v>36</v>
      </c>
      <c r="C33" s="7">
        <v>814.67840000000001</v>
      </c>
      <c r="D33" s="7">
        <v>814.67840000000001</v>
      </c>
      <c r="E33" s="7">
        <v>1267.94038131</v>
      </c>
      <c r="F33" s="8">
        <f t="shared" si="1"/>
        <v>1.5563692142936403</v>
      </c>
      <c r="G33" s="19" t="s">
        <v>88</v>
      </c>
      <c r="H33" s="8">
        <f t="shared" si="2"/>
        <v>1.5563692142936403</v>
      </c>
      <c r="I33" s="19" t="s">
        <v>88</v>
      </c>
    </row>
    <row r="34" spans="1:9" ht="60" x14ac:dyDescent="0.25">
      <c r="A34" s="2" t="s">
        <v>66</v>
      </c>
      <c r="B34" s="31" t="s">
        <v>37</v>
      </c>
      <c r="C34" s="7">
        <v>799.01391536999995</v>
      </c>
      <c r="D34" s="7">
        <v>799.01391536999995</v>
      </c>
      <c r="E34" s="7">
        <v>1146.9933629500001</v>
      </c>
      <c r="F34" s="8">
        <f t="shared" si="1"/>
        <v>1.4355111230057378</v>
      </c>
      <c r="G34" s="19" t="s">
        <v>90</v>
      </c>
      <c r="H34" s="8">
        <f t="shared" si="2"/>
        <v>1.4355111230057378</v>
      </c>
      <c r="I34" s="3"/>
    </row>
    <row r="35" spans="1:9" ht="25.5" x14ac:dyDescent="0.25">
      <c r="A35" s="2" t="s">
        <v>68</v>
      </c>
      <c r="B35" s="31" t="s">
        <v>67</v>
      </c>
      <c r="C35" s="7"/>
      <c r="D35" s="7"/>
      <c r="E35" s="7">
        <v>49.746161999999998</v>
      </c>
      <c r="F35" s="7"/>
      <c r="G35" s="3"/>
      <c r="H35" s="3"/>
      <c r="I35" s="3"/>
    </row>
    <row r="36" spans="1:9" x14ac:dyDescent="0.25">
      <c r="A36" s="3"/>
      <c r="B36" s="30" t="s">
        <v>38</v>
      </c>
      <c r="C36" s="7">
        <f>C28+C5</f>
        <v>127747.52094837002</v>
      </c>
      <c r="D36" s="7">
        <f>D28+D5</f>
        <v>128992.50329864002</v>
      </c>
      <c r="E36" s="7">
        <f>E28+E5</f>
        <v>121327.62150894001</v>
      </c>
      <c r="F36" s="8">
        <f t="shared" ref="F36" si="4">E36/C36</f>
        <v>0.94974540882069525</v>
      </c>
      <c r="G36" s="3"/>
      <c r="H36" s="8">
        <f t="shared" ref="H36" si="5">E36/D36</f>
        <v>0.9405788585096726</v>
      </c>
      <c r="I36" s="3"/>
    </row>
    <row r="37" spans="1:9" x14ac:dyDescent="0.25">
      <c r="E37" s="11"/>
    </row>
    <row r="38" spans="1:9" ht="120.75" customHeight="1" x14ac:dyDescent="0.25">
      <c r="A38" s="22" t="s">
        <v>9</v>
      </c>
      <c r="B38" s="23"/>
      <c r="C38" s="23"/>
      <c r="D38" s="23"/>
      <c r="E38" s="23"/>
      <c r="F38" s="23"/>
      <c r="G38" s="23"/>
      <c r="H38" s="23"/>
      <c r="I38" s="23"/>
    </row>
    <row r="43" spans="1:9" x14ac:dyDescent="0.25">
      <c r="C43" s="11"/>
      <c r="D43" s="11"/>
      <c r="E43" s="11"/>
      <c r="F43" s="11"/>
    </row>
  </sheetData>
  <mergeCells count="2">
    <mergeCell ref="A2:H2"/>
    <mergeCell ref="A38:I38"/>
  </mergeCells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5" sqref="F25"/>
    </sheetView>
  </sheetViews>
  <sheetFormatPr defaultColWidth="9.140625" defaultRowHeight="12.75" x14ac:dyDescent="0.2"/>
  <cols>
    <col min="1" max="16384" width="9.140625" style="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G41" sqref="G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2025-06-04T15:13:00Z</dcterms:modified>
</cp:coreProperties>
</file>