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3485" windowHeight="11115"/>
  </bookViews>
  <sheets>
    <sheet name="Table1" sheetId="1" r:id="rId1"/>
  </sheets>
  <definedNames>
    <definedName name="_xlnm._FilterDatabase" localSheetId="0" hidden="1">Table1!$A$6:$IP$352</definedName>
    <definedName name="Z_0CF8C2E7_AB9F_42D1_B2CB_0C9F89811FFD_.wvu.FilterData" localSheetId="0" hidden="1">Table1!$A$6:$B$262</definedName>
    <definedName name="Z_13E4BA07_B2F5_434F_9F4C_5728982E4C2A_.wvu.FilterData" localSheetId="0" hidden="1">Table1!$A$6:$B$261</definedName>
    <definedName name="Z_14BB91E3_DAC2_48E8_907A_CE4D3F6B46C9_.wvu.FilterData" localSheetId="0" hidden="1">Table1!$A$6:$B$261</definedName>
    <definedName name="Z_14BDC7E5_2D9F_4134_ADBB_FC21B817255A_.wvu.FilterData" localSheetId="0" hidden="1">Table1!$A$6:$B$261</definedName>
    <definedName name="Z_1578C322_F54D_4D61_9839_6379970D0E7A_.wvu.FilterData" localSheetId="0" hidden="1">Table1!$A$7:$B$261</definedName>
    <definedName name="Z_16BE0BF4_2EC2_4865_AED8_340F6FB06A57_.wvu.FilterData" localSheetId="0" hidden="1">Table1!$A$6:$IP$261</definedName>
    <definedName name="Z_18AB24E7_1527_417D_9FDE_6D7985ABE84D_.wvu.FilterData" localSheetId="0" hidden="1">Table1!$A$6:$IP$261</definedName>
    <definedName name="Z_20C517D4_2CA9_4FF4_8A87_2894C19A4C90_.wvu.FilterData" localSheetId="0" hidden="1">Table1!$A$7:$B$261</definedName>
    <definedName name="Z_2708B924_D6AE_4959_8AE0_C554D2236A0C_.wvu.FilterData" localSheetId="0" hidden="1">Table1!$A$6:$IP$261</definedName>
    <definedName name="Z_27FFAAC6_90A0_4A27_92F3_BF8C4F2AD4EF_.wvu.FilterData" localSheetId="0" hidden="1">Table1!$A$7:$B$261</definedName>
    <definedName name="Z_286440B4_71A3_4B41_9888_0BF2204E8AE6_.wvu.FilterData" localSheetId="0" hidden="1">Table1!$A$6:$B$261</definedName>
    <definedName name="Z_297ADE7E_950F_4E43_ADA6_91E1DCC5FC58_.wvu.FilterData" localSheetId="0" hidden="1">Table1!$A$6:$B$262</definedName>
    <definedName name="Z_2DA92356_DBA9_439D_BFE7_F910EF23876A_.wvu.Cols" localSheetId="0" hidden="1">Table1!#REF!</definedName>
    <definedName name="Z_2DA92356_DBA9_439D_BFE7_F910EF23876A_.wvu.FilterData" localSheetId="0" hidden="1">Table1!$A$6:$IP$261</definedName>
    <definedName name="Z_2DA92356_DBA9_439D_BFE7_F910EF23876A_.wvu.PrintTitles" localSheetId="0" hidden="1">Table1!$5:$6</definedName>
    <definedName name="Z_333E508B_B3B9_4F02_B0F8_E93D539EAD54_.wvu.FilterData" localSheetId="0" hidden="1">Table1!$A$7:$B$261</definedName>
    <definedName name="Z_333E508B_B3B9_4F02_B0F8_E93D539EAD54_.wvu.PrintArea" localSheetId="0" hidden="1">Table1!$A$6:$B$261</definedName>
    <definedName name="Z_333E508B_B3B9_4F02_B0F8_E93D539EAD54_.wvu.PrintTitles" localSheetId="0" hidden="1">Table1!$6:$6</definedName>
    <definedName name="Z_37B05A08_F4F3_4964_9F7D_0DE596CF7DB5_.wvu.FilterData" localSheetId="0" hidden="1">Table1!$A$6:$IP$261</definedName>
    <definedName name="Z_3B0BB31D_E1A8_414A_A629_83B9E7C29BCA_.wvu.FilterData" localSheetId="0" hidden="1">Table1!$A$6:$IP$261</definedName>
    <definedName name="Z_407368D0_69E0_4D13_BEA7_D692B0F424BE_.wvu.FilterData" localSheetId="0" hidden="1">Table1!$A$6:$IP$261</definedName>
    <definedName name="Z_42B23090_BC54_4705_98F7_82B8CB2B3A12_.wvu.FilterData" localSheetId="0" hidden="1">Table1!$A$6:$IP$261</definedName>
    <definedName name="Z_48C53D35_BE1D_4009_89B1_1E0D36F3BF9E_.wvu.FilterData" localSheetId="0" hidden="1">Table1!$A$6:$B$261</definedName>
    <definedName name="Z_48C53D35_BE1D_4009_89B1_1E0D36F3BF9E_.wvu.PrintArea" localSheetId="0" hidden="1">Table1!$A$1:$B$261</definedName>
    <definedName name="Z_48C53D35_BE1D_4009_89B1_1E0D36F3BF9E_.wvu.PrintTitles" localSheetId="0" hidden="1">Table1!$6:$6</definedName>
    <definedName name="Z_49219DB8_EB06_4505_8B6A_F413C56D00AD_.wvu.FilterData" localSheetId="0" hidden="1">Table1!$A$6:$B$261</definedName>
    <definedName name="Z_4A1DFDDD_ED85_4A00_AF88_42EB3A8F1F5A_.wvu.FilterData" localSheetId="0" hidden="1">Table1!$A$7:$B$261</definedName>
    <definedName name="Z_50A4C116_B78D_4F56_8889_6E668096DCBB_.wvu.FilterData" localSheetId="0" hidden="1">Table1!$A$7:$B$261</definedName>
    <definedName name="Z_50D33D4B_5B17_44AF_A0EE_E2A54429279A_.wvu.FilterData" localSheetId="0" hidden="1">Table1!$A$6:$B$261</definedName>
    <definedName name="Z_5A3CCC71_FEF3_43BF_AA15_E600F78C3479_.wvu.FilterData" localSheetId="0" hidden="1">Table1!$A$7:$B$261</definedName>
    <definedName name="Z_5A3CCC71_FEF3_43BF_AA15_E600F78C3479_.wvu.PrintArea" localSheetId="0" hidden="1">Table1!$A$6:$B$261</definedName>
    <definedName name="Z_5A3CCC71_FEF3_43BF_AA15_E600F78C3479_.wvu.PrintTitles" localSheetId="0" hidden="1">Table1!$6:$6</definedName>
    <definedName name="Z_5A3CCC71_FEF3_43BF_AA15_E600F78C3479_.wvu.Rows" localSheetId="0" hidden="1">Table1!#REF!</definedName>
    <definedName name="Z_5C377B9A_F20F_40FC_8921_049E84726870_.wvu.FilterData" localSheetId="0" hidden="1">Table1!$A$6:$B$262</definedName>
    <definedName name="Z_68AD3078_2E95_4B35_AD9A_CE6372605C37_.wvu.FilterData" localSheetId="0" hidden="1">Table1!$A$6:$IP$261</definedName>
    <definedName name="Z_7015510B_D995_4DB9_89E8_126958E5FECB_.wvu.FilterData" localSheetId="0" hidden="1">Table1!$A$6:$IP$261</definedName>
    <definedName name="Z_73510616_A23E_4365_8BA3_A00BB0976B6C_.wvu.FilterData" localSheetId="0" hidden="1">Table1!$A$6:$B$262</definedName>
    <definedName name="Z_73510616_A23E_4365_8BA3_A00BB0976B6C_.wvu.PrintTitles" localSheetId="0" hidden="1">Table1!$5:$6</definedName>
    <definedName name="Z_7428661F_5455_4E2E_8488_577EBCACD813_.wvu.FilterData" localSheetId="0" hidden="1">Table1!$A$6:$IP$261</definedName>
    <definedName name="Z_74F899C2_6B72_46B5_B2B3_75180863993A_.wvu.FilterData" localSheetId="0" hidden="1">Table1!$A$7:$B$261</definedName>
    <definedName name="Z_753F8035_19F1_46AB_B849_EE021AB3FABA_.wvu.FilterData" localSheetId="0" hidden="1">Table1!$A$7:$B$261</definedName>
    <definedName name="Z_7931C1C8_4EB4_4B43_8470_94C013599F6F_.wvu.FilterData" localSheetId="0" hidden="1">Table1!$A$7:$B$261</definedName>
    <definedName name="Z_7A4CC8C3_2FDF_4305_9A55_20AADD9CC6DA_.wvu.FilterData" localSheetId="0" hidden="1">Table1!$A$6:$B$261</definedName>
    <definedName name="Z_7BCA59EB_A7CE_4CB0_849B_C2A05AE06FEF_.wvu.FilterData" localSheetId="0" hidden="1">Table1!$A$6:$IP$261</definedName>
    <definedName name="Z_7BFE7861_72DE_4344_A00E_C5718E0113EB_.wvu.FilterData" localSheetId="0" hidden="1">Table1!$A$7:$B$261</definedName>
    <definedName name="Z_7C54A359_046C_416B_887C_622DA8EC3A84_.wvu.FilterData" localSheetId="0" hidden="1">Table1!$A$7:$B$261</definedName>
    <definedName name="Z_7E1FCA43_9FDD_483B_A72F_4D79B6190581_.wvu.FilterData" localSheetId="0" hidden="1">Table1!$A$7:$B$261</definedName>
    <definedName name="Z_8451FA60_80E1_457B_BF2A_F7B45AE35E74_.wvu.FilterData" localSheetId="0" hidden="1">Table1!$A$6:$IP$261</definedName>
    <definedName name="Z_86849D50_2E85_438F_84F7_EA62A1B29E15_.wvu.FilterData" localSheetId="0" hidden="1">Table1!$A$7:$B$261</definedName>
    <definedName name="Z_88DBB506_1E85_4F01_AEDC_B7A4A3F3E780_.wvu.FilterData" localSheetId="0" hidden="1">Table1!$A$6:$IP$261</definedName>
    <definedName name="Z_8AA0BAE9_D844_40D6_AD58_8F445759CC6D_.wvu.FilterData" localSheetId="0" hidden="1">Table1!$A$6:$B$262</definedName>
    <definedName name="Z_8AA0BAE9_D844_40D6_AD58_8F445759CC6D_.wvu.PrintArea" localSheetId="0" hidden="1">Table1!$A$1:$B$261</definedName>
    <definedName name="Z_8AA0BAE9_D844_40D6_AD58_8F445759CC6D_.wvu.PrintTitles" localSheetId="0" hidden="1">Table1!$6:$6</definedName>
    <definedName name="Z_8B16288D_944E_4AA2_910F_67DDF21D227E_.wvu.FilterData" localSheetId="0" hidden="1">Table1!$A$7:$B$261</definedName>
    <definedName name="Z_8E142D9B_FF18_42A2_B21D_76A799D51A1E_.wvu.FilterData" localSheetId="0" hidden="1">Table1!$A$7:$B$261</definedName>
    <definedName name="Z_8E6459F6_F6B2_437E_B4C0_13734A511527_.wvu.FilterData" localSheetId="0" hidden="1">Table1!$A$6:$B$261</definedName>
    <definedName name="Z_95758A73_7C2E_4662_9FF9_5D6F84C75237_.wvu.FilterData" localSheetId="0" hidden="1">Table1!$A$6:$IP$261</definedName>
    <definedName name="Z_99A9A850_6CBA_4CCA_994A_042C6C49CBCF_.wvu.Cols" localSheetId="0" hidden="1">Table1!#REF!</definedName>
    <definedName name="Z_99A9A850_6CBA_4CCA_994A_042C6C49CBCF_.wvu.FilterData" localSheetId="0" hidden="1">Table1!$A$6:$IP$261</definedName>
    <definedName name="Z_99A9A850_6CBA_4CCA_994A_042C6C49CBCF_.wvu.PrintArea" localSheetId="0" hidden="1">Table1!$A$1:$C$261</definedName>
    <definedName name="Z_99A9A850_6CBA_4CCA_994A_042C6C49CBCF_.wvu.PrintTitles" localSheetId="0" hidden="1">Table1!$5:$6</definedName>
    <definedName name="Z_9A2F5CA3_0B2C_49B8_A8C5_3F74B85B5F25_.wvu.FilterData" localSheetId="0" hidden="1">Table1!$A$7:$B$261</definedName>
    <definedName name="Z_9A2F5CA3_0B2C_49B8_A8C5_3F74B85B5F25_.wvu.PrintArea" localSheetId="0" hidden="1">Table1!$A$6:$B$261</definedName>
    <definedName name="Z_9A2F5CA3_0B2C_49B8_A8C5_3F74B85B5F25_.wvu.PrintTitles" localSheetId="0" hidden="1">Table1!$6:$6</definedName>
    <definedName name="Z_9D08D47E_5F99_4100_8D75_FF751E99FC19_.wvu.FilterData" localSheetId="0" hidden="1">Table1!$A$7:$B$261</definedName>
    <definedName name="Z_9F0DAD12_F532_4FA8_ABE5_667B7FA70E41_.wvu.FilterData" localSheetId="0" hidden="1">Table1!$A$6:$IP$261</definedName>
    <definedName name="Z_A2E13DEC_25E6_4388_8F5C_78F51C6CE8B3_.wvu.FilterData" localSheetId="0" hidden="1">Table1!$A$7:$B$261</definedName>
    <definedName name="Z_A67AF058_E655_4883_B4A2_EFA846B5A231_.wvu.FilterData" localSheetId="0" hidden="1">Table1!$A$6:$IP$261</definedName>
    <definedName name="Z_A79EB460_ABC7_4DEA_A358_BACAC58C35F4_.wvu.FilterData" localSheetId="0" hidden="1">Table1!$A$6:$B$261</definedName>
    <definedName name="Z_A834B279_AA56_467F_AC12_B6AB1655E3C1_.wvu.FilterData" localSheetId="0" hidden="1">Table1!$A$6:$B$261</definedName>
    <definedName name="Z_AABE338A_58C9_4372_AAA3_63A2DB0B9E4C_.wvu.FilterData" localSheetId="0" hidden="1">Table1!$A$6:$B$261</definedName>
    <definedName name="Z_AB38DE60_FC21_4970_B178_2593C7EAB5EC_.wvu.FilterData" localSheetId="0" hidden="1">Table1!$A$7:$B$261</definedName>
    <definedName name="Z_BE62F12D_3C8B_43D8_921E_A727C8DA2B64_.wvu.FilterData" localSheetId="0" hidden="1">Table1!$A$7:$B$261</definedName>
    <definedName name="Z_C0FA7550_23E1_43B9_BBB4_029DAEE0C70E_.wvu.FilterData" localSheetId="0" hidden="1">Table1!$A$6:$IP$261</definedName>
    <definedName name="Z_C430A033_EA74_4827_862D_BFC19CCAF717_.wvu.FilterData" localSheetId="0" hidden="1">Table1!$A$6:$IP$261</definedName>
    <definedName name="Z_C76CAF28_E1C6_423C_B242_8D27D1ACD5EB_.wvu.FilterData" localSheetId="0" hidden="1">Table1!$A$7:$B$261</definedName>
    <definedName name="Z_CC74768D_968C_4483_8A52_8E370A001149_.wvu.FilterData" localSheetId="0" hidden="1">Table1!$A$7:$B$261</definedName>
    <definedName name="Z_CFD8EEF4_44C3_4BF4_9F28_B7243117D02D_.wvu.FilterData" localSheetId="0" hidden="1">Table1!$A$6:$B$261</definedName>
    <definedName name="Z_D1154D2A_9EDB_485B_A480_1BAD5E007303_.wvu.FilterData" localSheetId="0" hidden="1">Table1!$A$7:$B$261</definedName>
    <definedName name="Z_D1D37A74_C19A_4E25_8EAE_FF91659B9C08_.wvu.FilterData" localSheetId="0" hidden="1">Table1!$A$6:$IP$261</definedName>
    <definedName name="Z_D9167750_8FAE_4A45_B9C1_BE539C2445E0_.wvu.FilterData" localSheetId="0" hidden="1">Table1!#REF!</definedName>
    <definedName name="Z_DDD90459_00B6_4921_AB64_FA3CBEDAD4A0_.wvu.FilterData" localSheetId="0" hidden="1">Table1!$A$7:$B$261</definedName>
    <definedName name="Z_E1700582_F813_49A0_8837_FB907748DEB7_.wvu.FilterData" localSheetId="0" hidden="1">Table1!$A$7:$B$261</definedName>
    <definedName name="Z_E5C1E19E_09E4_4E2C_938C_868E1F4635CB_.wvu.FilterData" localSheetId="0" hidden="1">Table1!$A$7:$B$261</definedName>
    <definedName name="Z_E713A2C6_03D6_4BBA_BF07_8C39D7C5CECA_.wvu.FilterData" localSheetId="0" hidden="1">Table1!$A$7:$B$261</definedName>
    <definedName name="Z_E9CC1E27_72F8_4DB9_854D_F42BA2B2110C_.wvu.FilterData" localSheetId="0" hidden="1">Table1!$A$6:$IP$261</definedName>
    <definedName name="Z_EAF3F0C0_BB70_40E0_A085_DC747F743E97_.wvu.FilterData" localSheetId="0" hidden="1">Table1!$A$7:$B$261</definedName>
    <definedName name="Z_EB538873_B8B6_4A9B_B2B9_E2F017FC1FA6_.wvu.FilterData" localSheetId="0" hidden="1">Table1!$A$6:$B$262</definedName>
    <definedName name="Z_F30FF4CD_3B8A_458A_91E6_23853EEF618F_.wvu.Cols" localSheetId="0" hidden="1">Table1!#REF!,Table1!#REF!</definedName>
    <definedName name="Z_F30FF4CD_3B8A_458A_91E6_23853EEF618F_.wvu.FilterData" localSheetId="0" hidden="1">Table1!$A$6:$IP$261</definedName>
    <definedName name="Z_F30FF4CD_3B8A_458A_91E6_23853EEF618F_.wvu.PrintArea" localSheetId="0" hidden="1">Table1!$A$1:$C$257</definedName>
    <definedName name="Z_F30FF4CD_3B8A_458A_91E6_23853EEF618F_.wvu.PrintTitles" localSheetId="0" hidden="1">Table1!$5:$6</definedName>
    <definedName name="Z_F62777F1_2E10_4E84_8416_487DBDF0A169_.wvu.FilterData" localSheetId="0" hidden="1">Table1!$A$6:$IP$261</definedName>
    <definedName name="Z_F6A317E6_D843_44F5_B5BA_4DEB52A84A18_.wvu.FilterData" localSheetId="0" hidden="1">Table1!$A$7:$B$261</definedName>
    <definedName name="Z_F83439DF_CAB5_419D_AEAF_27EFB8C4343A_.wvu.FilterData" localSheetId="0" hidden="1">Table1!$A$7:$B$261</definedName>
    <definedName name="Z_FA002542_0D38_45DC_8D27_5FFBA4DF0CF4_.wvu.FilterData" localSheetId="0" hidden="1">Table1!$A$6:$B$261</definedName>
    <definedName name="Z_FA37EC6F_71B2_4E7D_BFD6_1A8DCB301373_.wvu.Cols" localSheetId="0" hidden="1">Table1!#REF!</definedName>
    <definedName name="Z_FA37EC6F_71B2_4E7D_BFD6_1A8DCB301373_.wvu.FilterData" localSheetId="0" hidden="1">Table1!#REF!</definedName>
    <definedName name="Z_FA37EC6F_71B2_4E7D_BFD6_1A8DCB301373_.wvu.PrintArea" localSheetId="0" hidden="1">Table1!$A$1:$C$261</definedName>
    <definedName name="Z_FA37EC6F_71B2_4E7D_BFD6_1A8DCB301373_.wvu.PrintTitles" localSheetId="0" hidden="1">Table1!$5:$6</definedName>
    <definedName name="Z_FC98A732_8E9E_4C20_88FE_730DE576F0EE_.wvu.FilterData" localSheetId="0" hidden="1">Table1!$A$6:$IP$261</definedName>
    <definedName name="Z_FDB90980_1C4B_4C11_BD75_2A16ADA87865_.wvu.FilterData" localSheetId="0" hidden="1">Table1!$A$6:$B$262</definedName>
    <definedName name="_xlnm.Print_Titles" localSheetId="0">Table1!$5:$6</definedName>
    <definedName name="_xlnm.Print_Area" localSheetId="0">Table1!$A$1:$C$352</definedName>
  </definedNames>
  <calcPr calcId="152511"/>
  <customWorkbookViews>
    <customWorkbookView name="Граушкина П.С. - Личное представление" guid="{2DA92356-DBA9-439D-BFE7-F910EF23876A}" mergeInterval="0" personalView="1" xWindow="142" yWindow="36" windowWidth="1350" windowHeight="876" activeSheetId="1"/>
    <customWorkbookView name="Федосеева Т.В. - Личное представление" guid="{FA37EC6F-71B2-4E7D-BFD6-1A8DCB301373}" mergeInterval="0" personalView="1" xWindow="154" yWindow="5" windowWidth="984" windowHeight="1026" activeSheetId="1"/>
    <customWorkbookView name="Сецкая И.А. - Личное представление" guid="{8AA0BAE9-D844-40D6-AD58-8F445759CC6D}" mergeInterval="0" personalView="1" maximized="1" windowWidth="1436" windowHeight="675" activeSheetId="1"/>
    <customWorkbookView name="Виктория Викторовна Ионова - Личное представление" guid="{73510616-A23E-4365-8BA3-A00BB0976B6C}" mergeInterval="0" personalView="1" maximized="1" xWindow="1" yWindow="1" windowWidth="1436" windowHeight="670" activeSheetId="1"/>
    <customWorkbookView name="Елена Валерьевна Данилюк - Личное представление" guid="{14BDC7E5-2D9F-4134-ADBB-FC21B817255A}" mergeInterval="0" personalView="1" maximized="1" xWindow="1" yWindow="1" windowWidth="1424" windowHeight="538" activeSheetId="1"/>
    <customWorkbookView name="Ольга Ильинична Чернецова - Личное представление" guid="{7BFE7861-72DE-4344-A00E-C5718E0113EB}" mergeInterval="0" personalView="1" maximized="1" xWindow="1" yWindow="1" windowWidth="1141" windowHeight="537" activeSheetId="1"/>
    <customWorkbookView name="Марина Анатольевна Меркулова - Личное представление" guid="{5A3CCC71-FEF3-43BF-AA15-E600F78C3479}" mergeInterval="0" personalView="1" maximized="1" windowWidth="1436" windowHeight="661" activeSheetId="1"/>
    <customWorkbookView name="Михаил Александрович Селезнев - Личное представление" guid="{9A2F5CA3-0B2C-49B8-A8C5-3F74B85B5F25}" mergeInterval="0" personalView="1" maximized="1" windowWidth="1920" windowHeight="788" activeSheetId="1"/>
    <customWorkbookView name="chernecova - Личное представление" guid="{86849D50-2E85-438F-84F7-EA62A1B29E15}" mergeInterval="0" personalView="1" maximized="1" xWindow="1" yWindow="1" windowWidth="1436" windowHeight="670" activeSheetId="1"/>
    <customWorkbookView name="smirnov - Личное представление" guid="{333E508B-B3B9-4F02-B0F8-E93D539EAD54}" mergeInterval="0" personalView="1" maximized="1" xWindow="1" yWindow="1" windowWidth="1436" windowHeight="670" activeSheetId="1"/>
    <customWorkbookView name="Глаголева - Личное представление" guid="{48C53D35-BE1D-4009-89B1-1E0D36F3BF9E}" mergeInterval="0" personalView="1" xWindow="-162" yWindow="24" windowWidth="931" windowHeight="661" activeSheetId="1"/>
    <customWorkbookView name="Татьяна Михайловна Пелепец - Личное представление" guid="{49219DB8-EB06-4505-8B6A-F413C56D00AD}" mergeInterval="0" personalView="1" maximized="1" xWindow="1" yWindow="1" windowWidth="1436" windowHeight="624" activeSheetId="1"/>
    <customWorkbookView name="Глаголева Л.В. - Личное представление" guid="{F30FF4CD-3B8A-458A-91E6-23853EEF618F}" mergeInterval="0" personalView="1" xWindow="89" yWindow="34" windowWidth="1772" windowHeight="974" activeSheetId="1"/>
    <customWorkbookView name="Ионова В.В. - Личное представление" guid="{99A9A850-6CBA-4CCA-994A-042C6C49CBCF}" mergeInterval="0" personalView="1" maximized="1" xWindow="-8" yWindow="-8" windowWidth="1936" windowHeight="1056" activeSheetId="1"/>
  </customWorkbookViews>
</workbook>
</file>

<file path=xl/calcChain.xml><?xml version="1.0" encoding="utf-8"?>
<calcChain xmlns="http://schemas.openxmlformats.org/spreadsheetml/2006/main">
  <c r="C349" i="1" l="1"/>
  <c r="C348" i="1" s="1"/>
  <c r="C341" i="1"/>
  <c r="C324" i="1"/>
  <c r="C266" i="1"/>
  <c r="C264" i="1"/>
  <c r="C263" i="1" l="1"/>
  <c r="C262" i="1" s="1"/>
  <c r="C119" i="1"/>
  <c r="C255" i="1" l="1"/>
  <c r="C236" i="1"/>
  <c r="C226" i="1"/>
  <c r="C223" i="1"/>
  <c r="C219" i="1"/>
  <c r="C211" i="1"/>
  <c r="C209" i="1"/>
  <c r="C203" i="1"/>
  <c r="C201" i="1"/>
  <c r="C198" i="1"/>
  <c r="C196" i="1"/>
  <c r="C194" i="1"/>
  <c r="C190" i="1"/>
  <c r="C188" i="1"/>
  <c r="C185" i="1"/>
  <c r="C177" i="1"/>
  <c r="C171" i="1"/>
  <c r="C164" i="1"/>
  <c r="C158" i="1"/>
  <c r="C149" i="1"/>
  <c r="C142" i="1"/>
  <c r="C260" i="1"/>
  <c r="C259" i="1" s="1"/>
  <c r="C135" i="1"/>
  <c r="C138" i="1"/>
  <c r="C132" i="1"/>
  <c r="C122" i="1"/>
  <c r="C117" i="1"/>
  <c r="C101" i="1"/>
  <c r="C103" i="1"/>
  <c r="C105" i="1"/>
  <c r="C107" i="1"/>
  <c r="C88" i="1"/>
  <c r="C85" i="1"/>
  <c r="C81" i="1"/>
  <c r="C83" i="1"/>
  <c r="C79" i="1"/>
  <c r="C77" i="1"/>
  <c r="C75" i="1"/>
  <c r="C73" i="1"/>
  <c r="C71" i="1"/>
  <c r="C68" i="1"/>
  <c r="C66" i="1"/>
  <c r="C64" i="1"/>
  <c r="C59" i="1"/>
  <c r="C56" i="1"/>
  <c r="C44" i="1"/>
  <c r="C40" i="1"/>
  <c r="C38" i="1" s="1"/>
  <c r="C36" i="1"/>
  <c r="C22" i="1"/>
  <c r="C14" i="1"/>
  <c r="C10" i="1"/>
  <c r="C141" i="1" l="1"/>
  <c r="C116" i="1"/>
  <c r="C100" i="1"/>
  <c r="C99" i="1" s="1"/>
  <c r="C55" i="1"/>
  <c r="C9" i="1"/>
  <c r="C8" i="1" l="1"/>
  <c r="C87" i="1"/>
  <c r="C7" i="1" l="1"/>
  <c r="C352" i="1" s="1"/>
</calcChain>
</file>

<file path=xl/sharedStrings.xml><?xml version="1.0" encoding="utf-8"?>
<sst xmlns="http://schemas.openxmlformats.org/spreadsheetml/2006/main" count="697" uniqueCount="690">
  <si>
    <t/>
  </si>
  <si>
    <t>Наименование</t>
  </si>
  <si>
    <t>Код бюджетной классификации Российской Федерации</t>
  </si>
  <si>
    <t>НАЛОГОВЫЕ И НЕНАЛОГОВЫЕ ДОХОДЫ</t>
  </si>
  <si>
    <t>000 1 00 00000 00 0000 000</t>
  </si>
  <si>
    <t>НАЛОГОВЫЕ ДОХОДЫ</t>
  </si>
  <si>
    <t>НАЛОГИ НА ПРИБЫЛЬ, ДОХОДЫ</t>
  </si>
  <si>
    <t>000 1 01 00000 00 0000 000</t>
  </si>
  <si>
    <t>Налог на прибыль организаций</t>
  </si>
  <si>
    <t>000 1 01 01000 00 0000 110</t>
  </si>
  <si>
    <t>Налог на доходы физических лиц</t>
  </si>
  <si>
    <t>000 1 01 02000 01 0000 110</t>
  </si>
  <si>
    <t>НАЛОГИ НА ТОВАРЫ (РАБОТЫ, УСЛУГИ), РЕАЛИЗУЕМЫЕ НА ТЕРРИТОРИИ РОССИЙСКОЙ ФЕДЕРАЦИИ</t>
  </si>
  <si>
    <t>000 1 03 00000 00 0000 000</t>
  </si>
  <si>
    <t>НАЛОГИ НА ИМУЩЕСТВО</t>
  </si>
  <si>
    <t>000 1 06 00000 00 0000 000</t>
  </si>
  <si>
    <t>НАЛОГИ, СБОРЫ И РЕГУЛЯРНЫЕ ПЛАТЕЖИ ЗА ПОЛЬЗОВАНИЕ ПРИРОДНЫМИ РЕСУРСАМИ</t>
  </si>
  <si>
    <t>000 1 07 00000 00 0000 000</t>
  </si>
  <si>
    <t>ГОСУДАРСТВЕННАЯ ПОШЛИНА</t>
  </si>
  <si>
    <t>000 1 08 00000 00 0000 000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</si>
  <si>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</si>
  <si>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000 1 08 07110 01 0000 110</t>
  </si>
  <si>
    <t>НЕНАЛОГОВЫЕ ДОХОДЫ</t>
  </si>
  <si>
    <t>000 1 11 00000 00 0000 000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</si>
  <si>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</si>
  <si>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000 1 11 01020 02 0000 120</t>
  </si>
  <si>
    <t>Проценты, полученные от предоставления бюджетных кредитов внутри страны за счет средств бюджетов субъектов Российской Федерации</t>
  </si>
  <si>
    <t>000 1 11 03020 02 0000 120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</si>
  <si>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</si>
  <si>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000 1 11 05022 02 0000 120</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</si>
  <si>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</si>
  <si>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000 1 11 05032 02 0000 120</t>
  </si>
  <si>
    <t>Доходы от сдачи в аренду имущества, составляющего казну субъекта Российской Федерации (за исключением земельных участков)</t>
  </si>
  <si>
    <t>000 1 11 05072 02 0000 120</t>
  </si>
  <si>
    <t>ПЛАТЕЖИ ПРИ ПОЛЬЗОВАНИИ ПРИРОДНЫМИ РЕСУРСАМИ</t>
  </si>
  <si>
    <t>000 1 12 00000 00 0000 000</t>
  </si>
  <si>
    <t>ДОХОДЫ ОТ ОКАЗАНИЯ ПЛАТНЫХ УСЛУГ (РАБОТ) И КОМПЕНСАЦИИ ЗАТРАТ ГОСУДАРСТВА</t>
  </si>
  <si>
    <t>000 1 13 00000 00 0000 000</t>
  </si>
  <si>
    <t>Прочие доходы от оказания платных услуг (работ) получателями средств бюджетов субъектов Российской Федерации</t>
  </si>
  <si>
    <t>Доходы, поступающие в порядке возмещения расходов, понесенных в связи с эксплуатацией имущества субъектов Российской Федерации</t>
  </si>
  <si>
    <t>000 1 13 02062 02 0000 130</t>
  </si>
  <si>
    <t>АДМИНИСТРАТИВНЫЕ ПЛАТЕЖИ И СБОРЫ</t>
  </si>
  <si>
    <t>000 1 15 00000 00 0000 000</t>
  </si>
  <si>
    <t>Платежи, взимаемые государственными органами (организациями) субъектов Российской Федерации за выполнение определенных функций</t>
  </si>
  <si>
    <t>000 1 15 02020 02 0000 140</t>
  </si>
  <si>
    <t>000 1 15 07020 01 0000 140</t>
  </si>
  <si>
    <t>ШТРАФЫ, САНКЦИИ, ВОЗМЕЩЕНИЕ УЩЕРБА</t>
  </si>
  <si>
    <t>000 1 16 00000 00 0000 000</t>
  </si>
  <si>
    <t>000 2 00 00000 00 0000 000</t>
  </si>
  <si>
    <t>БЕЗВОЗМЕЗДНЫЕ ПОСТУПЛЕНИЯ ОТ ДРУГИХ БЮДЖЕТОВ БЮДЖЕТНОЙ СИСТЕМЫ РОССИЙСКОЙ ФЕДЕРАЦИИ</t>
  </si>
  <si>
    <t>000 2 02 00000 00 0000 000</t>
  </si>
  <si>
    <t>Субсидии бюджетам бюджетной системы Российской Федерации (межбюджетные субсидии)</t>
  </si>
  <si>
    <t>Субвенции бюджетам субъектов Российской Федерации на оплату жилищно-коммунальных услуг отдельным категориям граждан</t>
  </si>
  <si>
    <t>Иные межбюджетные трансферты</t>
  </si>
  <si>
    <t>000 1 13 01410 01 0000 130</t>
  </si>
  <si>
    <t>Прочие доходы от компенсации затрат бюджетов субъектов Российской Федерации</t>
  </si>
  <si>
    <t>000 1 13 02992 02 0000 130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</si>
  <si>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</si>
  <si>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</si>
  <si>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000 1 08 06000 01 0000 110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</si>
  <si>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</si>
  <si>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000 1 08 07400 01 0000 110</t>
  </si>
  <si>
    <t>Государственная пошлина за выдачу и обмен паспорта гражданина Российской Федерации</t>
  </si>
  <si>
    <t>000 1 08 07100 01 0000 110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</si>
  <si>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</si>
  <si>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000 1 08 07082 01 0000 110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</si>
  <si>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</si>
  <si>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000 1 08 07142 01 0000 110</t>
  </si>
  <si>
    <t>ВСЕГО</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</si>
  <si>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</si>
  <si>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000 1 12 02012 01 0000 120</t>
  </si>
  <si>
    <t>Регулярные платежи за пользование недрами при пользовании недрами на территории Российской Федерации</t>
  </si>
  <si>
    <t>000 1 12 02030 01 0000 120</t>
  </si>
  <si>
    <t>000 1 12 02052 01 0000 120</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</si>
  <si>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</si>
  <si>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000 1 12 04013 02 0000 120</t>
  </si>
  <si>
    <t>Плата за использование лесов, расположенных на землях лесного фонда, в части, превышающей минимальный размер арендной платы</t>
  </si>
  <si>
    <t>000 1 12 04014 02 0000 120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</si>
  <si>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</si>
  <si>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000 1 12 04015 02 0000 120</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</si>
  <si>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</si>
  <si>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Дотации бюджетам бюджетной системы Российской Федерации</t>
  </si>
  <si>
    <t>Субвенции бюджетам бюджетной системы Российской Федерации</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</si>
  <si>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</si>
  <si>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000 1 11 05100 02 0000 120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</si>
  <si>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</si>
  <si>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</si>
  <si>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000 1 08 07380 01 0000 110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</si>
  <si>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</si>
  <si>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000 1 08 07390 01 0000 110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</si>
  <si>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</si>
  <si>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000 1 13 01020 01 0000 130</t>
  </si>
  <si>
    <t>Сборы, вносимые заказчиками документации, подлежащей государственной экологической экспертизе, организация и проведение которой осуществляются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</si>
  <si>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</si>
  <si>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000 2 02 10000 00 0000 150</t>
  </si>
  <si>
    <t>000 2 02 15010 02 0000 150</t>
  </si>
  <si>
    <t>000 2 02 20000 00 0000 150</t>
  </si>
  <si>
    <t>000 2 02 25082 02 0000 150</t>
  </si>
  <si>
    <t>000 2 02 25138 02 0000 150</t>
  </si>
  <si>
    <t>000 2 02 25201 02 0000 150</t>
  </si>
  <si>
    <t>000 2 02 25202 02 0000 150</t>
  </si>
  <si>
    <t>000 2 02 25229 02 0000 150</t>
  </si>
  <si>
    <t>000 2 02 25402 02 0000 150</t>
  </si>
  <si>
    <t>000 2 02 25462 02 0000 150</t>
  </si>
  <si>
    <t>000 2 02 25527 02 0000 150</t>
  </si>
  <si>
    <t>000 2 02 25554 02 0000 150</t>
  </si>
  <si>
    <t>000 2 02 30000 00 0000 150</t>
  </si>
  <si>
    <t>000 2 02 35118 02 0000 150</t>
  </si>
  <si>
    <t>000 2 02 35120 02 0000 150</t>
  </si>
  <si>
    <t>000 2 02 35128 02 0000 150</t>
  </si>
  <si>
    <t>000 2 02 35129 02 0000 150</t>
  </si>
  <si>
    <t>000 2 02 35135 02 0000 150</t>
  </si>
  <si>
    <t>000 2 02 35176 02 0000 150</t>
  </si>
  <si>
    <t>000 2 02 35220 02 0000 150</t>
  </si>
  <si>
    <t>000 2 02 35240 02 0000 150</t>
  </si>
  <si>
    <t>000 2 02 35250 02 0000 150</t>
  </si>
  <si>
    <t>000 2 02 35290 02 0000 150</t>
  </si>
  <si>
    <t>000 2 02 35900 02 0000 150</t>
  </si>
  <si>
    <t>000 2 02 40000 00 0000 150</t>
  </si>
  <si>
    <t>000 2 02 45141 02 0000 150</t>
  </si>
  <si>
    <t>000 2 02 45142 02 0000 150</t>
  </si>
  <si>
    <t>000 2 02 45161 02 0000 150</t>
  </si>
  <si>
    <t>000 1 03 02142 01 0000 110</t>
  </si>
  <si>
    <t>000 1 03 02231 01 0000 110</t>
  </si>
  <si>
    <t>000 1 03 02241 01 0000 110</t>
  </si>
  <si>
    <t>000 1 03 02251 01 0000 110</t>
  </si>
  <si>
    <t>000 2 02 25114 02 0000 150</t>
  </si>
  <si>
    <t>000 2 02 25243 02 0000 150</t>
  </si>
  <si>
    <t>000 2 02 35429 02 0000 150</t>
  </si>
  <si>
    <t>000 2 02 35431 02 0000 150</t>
  </si>
  <si>
    <t>000 2 02 35432 02 0000 150</t>
  </si>
  <si>
    <t>000 2 02 45468 02 0000 150</t>
  </si>
  <si>
    <t>000 1 03 02143 01 0000 110</t>
  </si>
  <si>
    <t>000 2 02 25519 02 0000 150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</si>
  <si>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</si>
  <si>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000 2 02 25084 02 0000 150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</si>
  <si>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</si>
  <si>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000 2 02 25517 02 0000 150</t>
  </si>
  <si>
    <t>000 1 03 02232 01 0000 110</t>
  </si>
  <si>
    <t>000 1 03 02242 01 0000 110</t>
  </si>
  <si>
    <t>000 1 03 02252 01 0000 110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</si>
  <si>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</si>
  <si>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000 1 11 07012 02 0000 120</t>
  </si>
  <si>
    <t xml:space="preserve">БЕЗВОЗМЕЗДНЫЕ ПОСТУПЛЕНИЯ </t>
  </si>
  <si>
    <t>Субсидии бюджетам субъектов Российской Федерации на выплату региональных социальных доплат к пенсии</t>
  </si>
  <si>
    <t>000 2 02 25007 02 0000 150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</si>
  <si>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</si>
  <si>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000 2 02 25066 02 0000 150</t>
  </si>
  <si>
    <t>000 2 02 25081 02 0000 150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</si>
  <si>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</si>
  <si>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000 2 02 25086 02 0000 150 </t>
  </si>
  <si>
    <t>Субсидии бюджетам субъектов Российской Федерации на строительство и реконструкцию (модернизацию) объектов питьевого водоснабжения</t>
  </si>
  <si>
    <t>000 2 02 25256 02 0000 150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</si>
  <si>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</si>
  <si>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создание системы поддержки фермеров и развитие сельской кооперации</t>
  </si>
  <si>
    <t>000 2 02 25480 02 0000 150</t>
  </si>
  <si>
    <t>Субсидии бюджетам субъектов Российской Федерации на реализацию мероприятий по обеспечению жильем молодых семей</t>
  </si>
  <si>
    <t>000 2 02 25497 02 0000 150</t>
  </si>
  <si>
    <t>000 2 02 25555 02 0000 150</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</si>
  <si>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</si>
  <si>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</si>
  <si>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</si>
  <si>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</si>
  <si>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формирование запаса лесных семян для лесовосстановления</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</si>
  <si>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</si>
  <si>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</si>
  <si>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000 2 02 35460 02 0000 150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</si>
  <si>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</si>
  <si>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</si>
  <si>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</si>
  <si>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БЕЗВОЗМЕЗДНЫЕ ПОСТУПЛЕНИЯ ОТ ГОСУДАРСТВЕННЫХ (МУНИЦИПАЛЬНЫХ) ОРГАНИЗАЦИЙ</t>
  </si>
  <si>
    <t>000 2 03 00000 00 0000 000</t>
  </si>
  <si>
    <t>Безвозмездные поступления от государственных (муниципальных) организаций в бюджеты субъектов Российской Федерации</t>
  </si>
  <si>
    <t>000 2 03 02000 02 0000 150</t>
  </si>
  <si>
    <t>000 2 03 02040 02 0000 150</t>
  </si>
  <si>
    <t>000 1 16 07010 02 0000 140</t>
  </si>
  <si>
    <t>000 1 16 11063 01 0000 140</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</si>
  <si>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</si>
  <si>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000 1 16 01072 01 0000 140</t>
  </si>
  <si>
    <t>000 1 16 01156 01 0000 140</t>
  </si>
  <si>
    <t>000 1 16 01082 01 0000 140</t>
  </si>
  <si>
    <t>000 1 16 01192 01 0000 140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</si>
  <si>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</si>
  <si>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</si>
  <si>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000 1 16 07030 02 0000 140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</si>
  <si>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</si>
  <si>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000 1 16 07090 02 0000 140</t>
  </si>
  <si>
    <t>000 1 16 10022 02 0000 140</t>
  </si>
  <si>
    <t>000 1 16 10122 01 0000 140</t>
  </si>
  <si>
    <t>НАЛОГИ НА СОВОКУПНЫЙ ДОХОД</t>
  </si>
  <si>
    <t>000 1 05 00000 00 0000 000</t>
  </si>
  <si>
    <t>000 1 16 01063 01 0000 140</t>
  </si>
  <si>
    <t>000 1 16 01073 01 0000 140</t>
  </si>
  <si>
    <t>000 1 16 01083 01 0000 140</t>
  </si>
  <si>
    <t>000 1 16 01103 01 0000 140</t>
  </si>
  <si>
    <t>000 1 16 01143 01 0000 140</t>
  </si>
  <si>
    <t>000 1 16 01152 01 0000 140</t>
  </si>
  <si>
    <t>000 1 16 01163 01 0000 140</t>
  </si>
  <si>
    <t>000 1 16 01173 01 0000 140</t>
  </si>
  <si>
    <t>000 1 16 01203 01 0000 140</t>
  </si>
  <si>
    <t>000 1 14 00000 00 0000 000</t>
  </si>
  <si>
    <t>000 1 11 05326 13 0000 120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</si>
  <si>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городских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</si>
  <si>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</si>
  <si>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</si>
  <si>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</si>
  <si>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</si>
  <si>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</si>
  <si>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</si>
  <si>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</si>
  <si>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</si>
  <si>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</si>
  <si>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</si>
  <si>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000 1 16 01153 01 0000 140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</si>
  <si>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</si>
  <si>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</si>
  <si>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 xml:space="preserve">000 1 03 02190 01 0000 110 </t>
  </si>
  <si>
    <t xml:space="preserve">000 1 03 02210 01 0000 110 
</t>
  </si>
  <si>
    <t xml:space="preserve">000 1 03 02220 01 0000 110 
</t>
  </si>
  <si>
    <t>000 1 16 01053 01 0000 140</t>
  </si>
  <si>
    <t>000 1 13 01992 02 0402 130</t>
  </si>
  <si>
    <t>000 1 13 01992 02 0403 130</t>
  </si>
  <si>
    <t>000 1 13 01992 02 0405 130</t>
  </si>
  <si>
    <t>000 1 13 01992 02 0406 130</t>
  </si>
  <si>
    <t>000 1 13 01992 02 0409 130</t>
  </si>
  <si>
    <t>000 1 13 02992 02 0410 130</t>
  </si>
  <si>
    <t>000 1 13 02992 02 0420 130</t>
  </si>
  <si>
    <t>000 1 16 01053 01 0027 140</t>
  </si>
  <si>
    <t>000 1 16 01053 01 0035 140</t>
  </si>
  <si>
    <t>000 1 16 01053 01 0059 140</t>
  </si>
  <si>
    <t>000 1 16 01053 01 0063 140</t>
  </si>
  <si>
    <t>000 1 16 01053 01 9000 140</t>
  </si>
  <si>
    <t>000 1 16 01063 01 0008 140</t>
  </si>
  <si>
    <t>000 1 16 01063 01 0009 140</t>
  </si>
  <si>
    <t>000 1 16 01063 01 0023 140</t>
  </si>
  <si>
    <t>000 1 16 01063 01 0091 140</t>
  </si>
  <si>
    <t>000 1 16 01063 01 0101 140</t>
  </si>
  <si>
    <t>000 1 16 01063 01 9000 140</t>
  </si>
  <si>
    <t>000 1 16 01072 01 0009 140</t>
  </si>
  <si>
    <t>000 1 16 01072 01 0029 140</t>
  </si>
  <si>
    <t>000 1 16 01072 01 0030 140</t>
  </si>
  <si>
    <t>000 1 16 01072 01 9000 140</t>
  </si>
  <si>
    <t>000 1 16 01073 01 0017 140</t>
  </si>
  <si>
    <t>000 1 16 01073 01 0019 140</t>
  </si>
  <si>
    <t>000 1 16 01073 01 0027 140</t>
  </si>
  <si>
    <t>000 1 16 01082 01 0026 140</t>
  </si>
  <si>
    <t>000 1 16 01082 01 0028 140</t>
  </si>
  <si>
    <t>000 1 16 01082 01 0031 140</t>
  </si>
  <si>
    <t>000 1 16 01082 01 0032 140</t>
  </si>
  <si>
    <t>000 1 16 01082 01 9000 140</t>
  </si>
  <si>
    <t>000 1 16 01083 01 0028 140</t>
  </si>
  <si>
    <t>000 1 16 01083 01 0037 140</t>
  </si>
  <si>
    <t>000 1 16 01103 01 9000 140</t>
  </si>
  <si>
    <t>000 1 16 01143 01 0016 140</t>
  </si>
  <si>
    <t>000 1 16 01143 01 9000 140</t>
  </si>
  <si>
    <t>000 1 16 01152 01 9000 140</t>
  </si>
  <si>
    <t>000 1 16 01153 01 0005 140</t>
  </si>
  <si>
    <t>000 1 16 01153 01 0006 140</t>
  </si>
  <si>
    <t>000 1 16 01153 01 0012 140</t>
  </si>
  <si>
    <t>000 1 16 01153 01 9000 140</t>
  </si>
  <si>
    <t>000 1 16 01173 01 0007 140</t>
  </si>
  <si>
    <t>000 1 16 01173 01 0008 140</t>
  </si>
  <si>
    <t>000 1 16 01173 01 9000 140</t>
  </si>
  <si>
    <t>000 1 16 01192 01 0005 140</t>
  </si>
  <si>
    <t>000 1 16 01192 01 9000 140</t>
  </si>
  <si>
    <t>000 1 16 01193 01 0007 140</t>
  </si>
  <si>
    <t>000 1 16 01193 01 0012 140</t>
  </si>
  <si>
    <t>000 1 16 01193 01 0013 140</t>
  </si>
  <si>
    <t>000 1 16 01193 01 0020 140</t>
  </si>
  <si>
    <t>000 1 16 01193 01 0029 140</t>
  </si>
  <si>
    <t>000 1 16 01193 01 0401 140</t>
  </si>
  <si>
    <t>000 1 16 01193 01 9000 140</t>
  </si>
  <si>
    <t>000 1 16 01203 01 0006 140</t>
  </si>
  <si>
    <t>000 1 16 01203 01 0007 140</t>
  </si>
  <si>
    <t>000 1 16 01203 01 0008 140</t>
  </si>
  <si>
    <t>000 1 16 01203 01 0021 140</t>
  </si>
  <si>
    <t>000 1 16 01203 01 9000 140</t>
  </si>
  <si>
    <t>000 1 13 01992 02 0000 130</t>
  </si>
  <si>
    <t>000 1 16 01153 01 0003 140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</si>
  <si>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</si>
  <si>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Прочие доходы от оказания платных услуг (работ) получателями средств бюджетов субъектов Российской Федерации (доходы от предоставления Государственным областным казенным учреждением по управлению автомобильными дорогами Мурманской области услуг по обследованию автомобильных дорог на основании данных измерительной передвижной дорожной лаборатории)</t>
  </si>
  <si>
    <t>Прочие доходы от оказания платных услуг (работ) получателями средств бюджетов субъектов Российской Федерации (прочие доходы от оказания платных услуг)</t>
  </si>
  <si>
    <t>Прочие доходы от компенсации затрат бюджетов субъектов Российской Федерации (прочие доходы от компенсации затрат областного бюджета)</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</si>
  <si>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</si>
  <si>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000 1 14 02022 02 0000 440</t>
  </si>
  <si>
    <t>000 1 16 01123 01 0001 140</t>
  </si>
  <si>
    <t>Субсидии бюджетам субъектов Российской Федерации на развитие паллиативной медицинской помощи</t>
  </si>
  <si>
    <t>000 2 02 25242 02 0000 150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</si>
  <si>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</si>
  <si>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</si>
  <si>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</si>
  <si>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000 2 02 25404 02 0000 150</t>
  </si>
  <si>
    <t>Субсидии бюджетам субъектов Российской Федерации на поддержку отрасли культуры</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</si>
  <si>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</si>
  <si>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</si>
  <si>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</si>
  <si>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 реконструкции</t>
  </si>
  <si>
    <t>000 2 02 27227 02 0000 150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</si>
  <si>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</si>
  <si>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Единая субвенция бюджетам субъектов Российской Федерации и бюджету г. Байконура</t>
  </si>
  <si>
    <t>000 2 02 45303 02 0000 150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</si>
  <si>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</si>
  <si>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000 1 08 06000 01 8003 110</t>
  </si>
  <si>
    <t>000 1 08 06000 01 8004 110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</si>
  <si>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</si>
  <si>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000 1 08 06000 01 8005 110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</si>
  <si>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порядка осуществления закупок товаров, работ, услуг для обеспечения государственных и муниципальных нужд)</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</si>
  <si>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</si>
  <si>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000 1 16 01121 01 0001 140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</si>
  <si>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</si>
  <si>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</si>
  <si>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</si>
  <si>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000 1 08 07020 01 8000 110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</si>
  <si>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</si>
  <si>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000 1 08 07100 01 8034 110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</si>
  <si>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</si>
  <si>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000 1 08 07100 01 8035 110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</si>
  <si>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</si>
  <si>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000 1 08 07141 01 8000 110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</si>
  <si>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</si>
  <si>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ДОХОДЫ ОТ ПРОДАЖИ МАТЕРИАЛЬНЫХ И НЕМАТЕРИАЛЬНЫХ АКТИВОВ</t>
  </si>
  <si>
    <t>Транспортный налог</t>
  </si>
  <si>
    <t>000 1 06 04000 02 0000 110</t>
  </si>
  <si>
    <t>000 1 16 01133 01 9000 140</t>
  </si>
  <si>
    <t xml:space="preserve">000 2 02 25586 02 0000 150 </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</si>
  <si>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</si>
  <si>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Прочие доходы от компенсации затрат бюджетов субъектов Российской Федерации (средства в объеме остатков субсидий, предоставленных в отчетном финансовом году государственным бюджетным и автономным учреждениям Мурманской области на финансовое обеспечение выполнения государственных заданий на оказание государственных услуг (выполнение работ), образовавшихся в связи с недостижением установленных государственным заданием показателей, характеризующих объем государственных услуг)</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</si>
  <si>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</si>
  <si>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</si>
  <si>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</si>
  <si>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</si>
  <si>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</si>
  <si>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</si>
  <si>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</si>
  <si>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</si>
  <si>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</si>
  <si>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</si>
  <si>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</si>
  <si>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самовольное занятие лесных участков)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</si>
  <si>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</si>
  <si>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</si>
  <si>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</si>
  <si>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</si>
  <si>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самовольное использование лесов, нарушение правил использования лесов для ведения сельского хозяйства, уничтожение лесных ресурсов)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</si>
  <si>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незаконную рубку, повреждение лесных насаждений или самовольное выкапывание в лесах деревьев, кустарников, лиан)</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</si>
  <si>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санитарной безопасности в лесах)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</si>
  <si>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пожарной безопасности в лесах)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</si>
  <si>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</si>
  <si>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</si>
  <si>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</si>
  <si>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</si>
  <si>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нарушение Правил дорожного движения, правил эксплуатации транспортного средства)</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</si>
  <si>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</si>
  <si>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</si>
  <si>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</si>
  <si>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</si>
  <si>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</si>
  <si>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</si>
  <si>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</si>
  <si>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</si>
  <si>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</si>
  <si>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</si>
  <si>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</si>
  <si>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</si>
  <si>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</si>
  <si>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</si>
  <si>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</si>
  <si>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</si>
  <si>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</si>
  <si>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</si>
  <si>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</si>
  <si>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</si>
  <si>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</si>
  <si>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</si>
  <si>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</si>
  <si>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</si>
  <si>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000 2 02 25365 02 0000 150</t>
  </si>
  <si>
    <t xml:space="preserve">  
ПРОЧИЕ НЕНАЛОГОВЫЕ ДОХОДЫ
</t>
  </si>
  <si>
    <t>000 1 16 01133 01 0005 140</t>
  </si>
  <si>
    <t>000 1 16 01133 01 0000 140</t>
  </si>
  <si>
    <t>000 1 16 01113 01 0000 140</t>
  </si>
  <si>
    <t>000 1 16 01121 01 0000 140</t>
  </si>
  <si>
    <t>000 1 16 10021 02 0000 140</t>
  </si>
  <si>
    <t>000 1 16 01093 01 0000 140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</si>
  <si>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</si>
  <si>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000 1 16 01053 01 0351 140</t>
  </si>
  <si>
    <t>000 1 16 01123 01 0000 140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</si>
  <si>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</si>
  <si>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</si>
  <si>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000 1 16 01063 01 0003 140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</si>
  <si>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в области обеспечения санитарно-эпидемиологического благополучия населения)</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</si>
  <si>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правил охраны линий или сооружений связи)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</si>
  <si>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</si>
  <si>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000 1 16 01063 01 0017 140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</si>
  <si>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</si>
  <si>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000 1 16 01073 01 0011 140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</si>
  <si>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пользование объектами животного мира и водными биологическими ресурсами без разрешения)</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</si>
  <si>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</si>
  <si>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000 1 16 01083 01 0281 140</t>
  </si>
  <si>
    <t>000 1 16 01083 01 9000 140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</si>
  <si>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(иные штрафы)</t>
  </si>
  <si>
    <t>000 1 16 01093 01 9000 140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</si>
  <si>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</si>
  <si>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</si>
  <si>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</si>
  <si>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000 1 16 01113 01 9000 140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</si>
  <si>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</si>
  <si>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</si>
  <si>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нарушение Правил дорожного движения, правил эксплуатации транспортного средства)</t>
  </si>
  <si>
    <t>000 1 13 01992 02 0407 130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</si>
  <si>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(при обращении через многофункциональные центры)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</si>
  <si>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</si>
  <si>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</si>
  <si>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000 1 11 02102 02 0000 120</t>
  </si>
  <si>
    <t>Доходы от операций по управлению остатками средств на едином казначейском счете, зачисляемые в бюджеты субъектов Российской Федерации</t>
  </si>
  <si>
    <t>000 1 11 09064 01 0000 120</t>
  </si>
  <si>
    <t>Плата за пользование пространственными данными и материалами, не являющимися объектами авторского права, содержащимися в региональных фондах пространственных данных</t>
  </si>
  <si>
    <t>000 1 13 01992 02 0404 130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</si>
  <si>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</si>
  <si>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</si>
  <si>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</si>
  <si>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</si>
  <si>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</si>
  <si>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</si>
  <si>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000 1 16 01143 01 0102 140</t>
  </si>
  <si>
    <t>000 1 16 01143 01 0171 140</t>
  </si>
  <si>
    <t>000 1 16 01193 01 0005 140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</si>
  <si>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</si>
  <si>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000 1 16 01203 01 0004 140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</si>
  <si>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пожарной безопасности)</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</si>
  <si>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</si>
  <si>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000 1 16 01203 01 0013 140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</si>
  <si>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сертификации оружия и патронов к нему)</t>
  </si>
  <si>
    <t>Прочие неналоговые доходы бюджетов субъектов Российской Федерации</t>
  </si>
  <si>
    <t xml:space="preserve">000 1 03 02200 01 0000 110 
</t>
  </si>
  <si>
    <t>000 1 16 01203 01 0014 140</t>
  </si>
  <si>
    <t>000 1 08 07110 01 0103 110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</si>
  <si>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</si>
  <si>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000 1 08 07141 01 0000 110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</si>
  <si>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</si>
  <si>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000 1 08 05000 01 0000 110</t>
  </si>
  <si>
    <t>000 1 12 01000 01 0000 120</t>
  </si>
  <si>
    <t>000 1 13 01992 02 0401 130</t>
  </si>
  <si>
    <t>000 1 16 01073 01 0232 140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</si>
  <si>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обращения с пестицидами и агрохимикатами)</t>
  </si>
  <si>
    <t>000 1 16 01083 01 0121 140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</si>
  <si>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несоблюдение условия обеспечения свободного доступа граждан к водному объекту общего пользования и его береговой полосе)</t>
  </si>
  <si>
    <t>000 1 16 01142 01 0000 140</t>
  </si>
  <si>
    <t>000 1 16 01142 01 9000 140</t>
  </si>
  <si>
    <t>000 1 16 01143 01 0401 140</t>
  </si>
  <si>
    <t>000 1 01 01012 02 1000 110</t>
  </si>
  <si>
    <t>000 1 01 02010 01 1000 110</t>
  </si>
  <si>
    <t>000 1 01 02020 01 1000 110</t>
  </si>
  <si>
    <t>000 1 01 02030 01 1000 110</t>
  </si>
  <si>
    <t>000 1 01 02040 01 1000 110</t>
  </si>
  <si>
    <t>000 1 01 02080 01 1000 110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</si>
  <si>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</si>
  <si>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</si>
  <si>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000 1 05 06000 01 1000 110</t>
  </si>
  <si>
    <t>000 1 06 02010 02 1000 110</t>
  </si>
  <si>
    <t>000 1 06 04011 02 1000 110</t>
  </si>
  <si>
    <t>000 1 06 04012 02 1000 110</t>
  </si>
  <si>
    <t>000 1 06 05000 02 1000 110</t>
  </si>
  <si>
    <t>000 1 07 01020 01 1000 110</t>
  </si>
  <si>
    <t>000 1 07 01080 01 1000 110</t>
  </si>
  <si>
    <t>000 1 07 01090 01 1000 110</t>
  </si>
  <si>
    <t>000 1 07 01130 01 1000 110</t>
  </si>
  <si>
    <t>000 1 07 01140 01 1000 110</t>
  </si>
  <si>
    <t>000 1 07 01150 01 1000 110</t>
  </si>
  <si>
    <t>000 1 07 01160 01 1000 110</t>
  </si>
  <si>
    <t>000 1 07 04010 01 1000 110</t>
  </si>
  <si>
    <t>000 1 07 04020 01 1000 110</t>
  </si>
  <si>
    <t>000 1 07 04030 01 1000 110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</si>
  <si>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государственную регистрацию актов гражданского состояния, совершаемую органами записи актов гражданского состояния (за исключением консульских учреждений Российской Федерации) (при обращении через многофункциональные центры)</t>
  </si>
  <si>
    <t>000 1 08 05000 01 8001 110</t>
  </si>
  <si>
    <t>000 1 08 05000 01 8002 110</t>
  </si>
  <si>
    <t>000 1 08 07082 01 1000 110</t>
  </si>
  <si>
    <t>000 1 08 07142 01 1000 110</t>
  </si>
  <si>
    <t>000 1 08 07400 01 1000 110</t>
  </si>
  <si>
    <t>000 1 08 07390 01 1000 110</t>
  </si>
  <si>
    <t>000 1 08 07020 01 0000 110</t>
  </si>
  <si>
    <t>000 1 03 02100 01 1000 110</t>
  </si>
  <si>
    <t>Акцизы на пиво, напитки, изготавливаемые на основе пива, производимые на территории Российской Федерации (сумма платежа (перерасчеты, недоимка и задолженность по соответствующему платежу, в том числе по отмененному)</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</si>
  <si>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(при обращении через многофункциональные центры)</t>
  </si>
  <si>
    <t>000 1 12 01010 01 0000 120</t>
  </si>
  <si>
    <t>Плата за выбросы загрязняющих веществ в атмосферный воздух стационарными объектами</t>
  </si>
  <si>
    <t>000 1 12 01030 01 0000 120</t>
  </si>
  <si>
    <t>000 1 12 01041 01 0000 120</t>
  </si>
  <si>
    <t>000 1 12 01042  01 0000 120</t>
  </si>
  <si>
    <t>Плата за сбросы загрязняющих веществ в водные объекты</t>
  </si>
  <si>
    <t>Плата за размещение отходов производства</t>
  </si>
  <si>
    <t>Плата за размещение твердых коммунальных отходов</t>
  </si>
  <si>
    <t>000 1 13 01020 01 8000 130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</si>
  <si>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</si>
  <si>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</si>
  <si>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требований законодательства о передаче технической документации на многоквартирный дом и иных связанных с управлением таким многоквартирным домом документов)</t>
  </si>
  <si>
    <t>000 1 14 02022 02 0000 410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</si>
  <si>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</si>
  <si>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самовольное использование лесов, нарушение правил использования лесов для ведения сельского хозяйства, уничтожение лесных ресурсов)</t>
  </si>
  <si>
    <t>000 1 16 01092 01 0000 140</t>
  </si>
  <si>
    <t>000 1 16 01092 01 0005 140</t>
  </si>
  <si>
    <t>000 1 16 01092 01 9000 140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</si>
  <si>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</si>
  <si>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установленного порядка строительства, реконструкции, капитального ремонта объекта капитального строительства, ввода его в эксплуатацию)</t>
  </si>
  <si>
    <t>000 1 16 01203 01 0010 140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</si>
  <si>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</si>
  <si>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000 1 16 10122 01 0001 140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</si>
  <si>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</si>
  <si>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000 1 08 07380 01 1000 110</t>
  </si>
  <si>
    <t>000 1 08 06000 01 8014 110</t>
  </si>
  <si>
    <t>000 1 17 00000 00 0000 000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</si>
  <si>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</si>
  <si>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</si>
  <si>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</si>
  <si>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</si>
  <si>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</si>
  <si>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Налог на профессиональный доход (сумма платежа (перерасчеты, недоимка и задолженность по соответствующему платежу, в том числе по отмененному)</t>
  </si>
  <si>
    <t>Налог на имущество организаций по имуществу, не входящему в Единую систему газоснабжения (сумма платежа (перерасчеты, недоимка и задолженность по соответствующему платежу, в том числе по отмененному)</t>
  </si>
  <si>
    <t>Транспортный налог с организаций (сумма платежа (перерасчеты, недоимка и задолженность по соответствующему платежу, в том числе по отмененному)</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</si>
  <si>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</si>
  <si>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Налог на игорный бизнес (сумма платежа (перерасчеты, недоимка и задолженность по соответствующему платежу, в том числе по отмененному)</t>
  </si>
  <si>
    <t>Налог на добычу общераспространенных полезных ископаемых (сумма платежа (перерасчеты, недоимка и задолженность по соответствующему платежу, в том числе по отмененному)</t>
  </si>
  <si>
    <t>Налог на добычу прочих полезных ископаемых, в отношении которых при налогообложении установлен рентный коэффициент, отличный от 1 (за исключением калийных солей, апатит-нефелиновых, апатит-штаффелитовых руд, апатит-магнетитовых, маложелезистых апатитовых руд, апатитовых и фосфоритовых руд) (сумма платежа (перерасчеты, недоимка и задолженность по соответствующему платежу, в том числе по отмененному)</t>
  </si>
  <si>
    <t>Налог на добычу полезных ископаемых в виде железной руды (за исключением окисленных железистых кварцитов) (сумма платежа (перерасчеты, недоимка и задолженность по соответствующему платежу, в том числе по отмененному)</t>
  </si>
  <si>
    <t>Налог на добычу полезных ископаемых в виде апатит-нефелиновых, апатитовых и фосфоритовых руд (сумма платежа (перерасчеты, недоимка и задолженность по соответствующему платежу, в том числе по отмененному)</t>
  </si>
  <si>
    <t>Налог на добычу полезных ископаемых в виде апатит-магнетитовых руд (сумма платежа (перерасчеты, недоимка и задолженность по соответствующему платежу, в том числе по отмененному)</t>
  </si>
  <si>
    <t>Налог на добычу полезных ископаемых в виде апатит-штаффелитовых руд (сумма платежа (перерасчеты, недоимка и задолженность по соответствующему платежу, в том числе по отмененному)</t>
  </si>
  <si>
    <t>Налог на добычу полезных ископаемых в виде маложелезистых апатитовых руд (сумма платежа (перерасчеты, недоимка и задолженность по соответствующему платежу, в том числе по отмененному)</t>
  </si>
  <si>
    <t>Сбор за пользование объектами животного мира (сумма платежа (перерасчеты, недоимка и задолженность по соответствующему платежу, в том числе по отмененному)</t>
  </si>
  <si>
    <t>Сбор за пользование объектами водных биологических ресурсов (исключая внутренние водные объекты) (сумма платежа (перерасчеты, недоимка и задолженность по соответствующему платежу, в том числе по отмененному)</t>
  </si>
  <si>
    <t>Сбор за пользование объектами водных биологических ресурсов (по внутренним водным объектам) (сумма платежа (перерасчеты, недоимка и задолженность по соответствующему платежу, в том числе по отмененному)</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</si>
  <si>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</si>
  <si>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регистрацию иностранного гражданина или лица без гражданства по месту жительства в Российской Федерации) (при обращении через многофункциональные центры)</t>
  </si>
  <si>
    <t>000 1 16 01083 01 0003 140</t>
  </si>
  <si>
    <t>000 1 16 01083 01 0026 140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</si>
  <si>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</si>
  <si>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000 1 16 02010 02 0000 140</t>
  </si>
  <si>
    <t>000 1 17 05020 02 0000 180</t>
  </si>
  <si>
    <t>000 1 17 05000 00 0000 180</t>
  </si>
  <si>
    <t>Прочие неналоговые доходы</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</si>
  <si>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(за исключением доходов, направляемых на формирование дорожного фонда субъекта Российской Федерации, а также иных платежей в случае принятия решения финансовым органом субъекта Российской Федерации о раздельном учете задолженности)</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</si>
  <si>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</si>
  <si>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вреда окружающей среде</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</si>
  <si>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</si>
  <si>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реализацию региональных проектов модернизации первичного звена здравоохранения</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</si>
  <si>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</si>
  <si>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000 2 02 25028 02 0000 150</t>
  </si>
  <si>
    <t>Субсидии бюджетам субъектов Российской Федерации на поддержку региональных проектов в сфере информационных технологий</t>
  </si>
  <si>
    <t>000 2 02 25098 02 0000 150</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</si>
  <si>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</si>
  <si>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000 2 02 25190 02 0000 150</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</si>
  <si>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</si>
  <si>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000 2 02 25192 02 0000 150</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</si>
  <si>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</si>
  <si>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000 2 02 25299 02 0000 150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</si>
  <si>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</si>
  <si>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000 2 02 25385 02 0000 150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</si>
  <si>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</si>
  <si>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000 2 02 25394 02 0000 150</t>
  </si>
  <si>
    <t>000 2 02 25576 02 0000 150</t>
  </si>
  <si>
    <t>Субсидии бюджетам субъектов Российской Федерации на обеспечение комплексного развития сельских территорий</t>
  </si>
  <si>
    <t xml:space="preserve">000 2 02 25750 02 0000 150 </t>
  </si>
  <si>
    <t>Субсидии бюджетам субъектов Российской Федерации на реализацию мероприятий по модернизации школьных систем образования</t>
  </si>
  <si>
    <t xml:space="preserve">000 2 02 25752 02 0000 150 </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</si>
  <si>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</si>
  <si>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 xml:space="preserve">000 2 02 25753 02 0000 150 </t>
  </si>
  <si>
    <t xml:space="preserve">000 2 02 25780 02 0000 150 </t>
  </si>
  <si>
    <t>Субсидии бюджетам субъектов Российской Федерации на обеспечение отдыха и оздоровление детей, проживающих в Арктической зоне Российской Федерации</t>
  </si>
  <si>
    <t>000 2 02 35345 02 0000 150</t>
  </si>
  <si>
    <t>Субвенции бюджетам субъектов Российской Федерации на осуществление мер пожарной безопасности и тушение лесных пожаров</t>
  </si>
  <si>
    <t>000 2 02 45363 02 0000 150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</si>
  <si>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</si>
  <si>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000 1 08 07510 01 1000 110</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</si>
  <si>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</si>
  <si>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000 1 16 01205 01 0000 140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</si>
  <si>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исполнительной власти субъектов Российской Федерации, включенных в соответствующие перечни, утвержденные высшими должностными лицами субъектов Российской Федерации</t>
  </si>
  <si>
    <t>000 1 12 02102 02 0000 120</t>
  </si>
  <si>
    <t>Сборы за участие в конкурсе (аукционе) на право пользования участками недр местного значения</t>
  </si>
  <si>
    <t>000 1 16 01073 01 9000 140</t>
  </si>
  <si>
    <t>000 1 16 01193 01 0028 140</t>
  </si>
  <si>
    <t>000 1 16 01203 01 0012 140</t>
  </si>
  <si>
    <t>000 1 16 01072 01 0233 140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</si>
  <si>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осуществления предпринимательской деятельности по управлению многоквартирными домами)</t>
  </si>
  <si>
    <t>000 1 12 01010 01 6000 120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</si>
  <si>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</si>
  <si>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</si>
  <si>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</si>
  <si>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</si>
  <si>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</si>
  <si>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000 1 12 01042  01 6000 120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</si>
  <si>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</si>
  <si>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000 1 08 07200 01 8039 110</t>
  </si>
  <si>
    <t>000 1 13 01031 01 8020 130</t>
  </si>
  <si>
    <t>Плата за предоставление сведений из Единого государственного реестра недвижимости (при предоставлении публично-правовой компанией в сфере государственного кадастрового учета и государственной регистрации прав в случае, когда предоставление осуществляется через многофункциональные центры, а также при обращении в электронной форме и выдаче через многофункциональные центры)</t>
  </si>
  <si>
    <t>000 1 16 10100 02 0000 140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</si>
  <si>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</si>
  <si>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</si>
  <si>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</si>
  <si>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</si>
  <si>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</si>
  <si>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</si>
  <si>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</si>
  <si>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Государственная пошлина за государственную регистрацию прав, ограничений (обременении) прав на недвижимое имущество и сделок с ним</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</si>
  <si>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 (при обращении через многофункциональные центры)</t>
  </si>
  <si>
    <t>000 1 08 07200 01 0000 110</t>
  </si>
  <si>
    <t>Прочие государственные пошлины за государственную регистрацию, а также за совершение прочих юридически значимых действий</t>
  </si>
  <si>
    <t>000 1 08 07510 01 0000 110</t>
  </si>
  <si>
    <t>Плата за негативное воздействие на окружающую среду</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</si>
  <si>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</si>
  <si>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</si>
  <si>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000 1 01 02140 01 1000 110</t>
  </si>
  <si>
    <t>000 1 01 02130 01 1000 110</t>
  </si>
  <si>
    <t>000 1 01 01120 01 1000 110</t>
  </si>
  <si>
    <t>000 1 01 01130 01 1000 110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</si>
  <si>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 (сумма платежа (перерасчеты, недоимка и задолженность по соответствующему платежу, в том числе по отмененному)</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</si>
  <si>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 (сумма платежа (перерасчеты, недоимка и задолженность по соответствующему платежу, в том числе по отмененному)</t>
  </si>
  <si>
    <t>000 1 16 18000 02 0000 140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</si>
  <si>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</si>
  <si>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здравоохранения особого типа «Медицинский центр мобилизационных резервов «Резерв»)</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</si>
  <si>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предоставлению сведений из архивных документов)</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</si>
  <si>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предоставлению пространственных данных и материалов, содержащихся в Фонде пространственных данных Мурманской области)</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</si>
  <si>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проведению технической инвентаризации объектов капитального строительства)</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</si>
  <si>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государственными областными казенными учреждениями «Государственный архив Мурманской области» и «Государственный архив Мурманской области в г. Кировске»)</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</si>
  <si>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проведению кадастровых, землеустроительных, топографических, геодезических и проектных работ)</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</si>
  <si>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 </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</si>
  <si>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несоблюдение требований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при принятии решения о способе и об условиях определения поставщика (подрядчика, исполнителя)</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</si>
  <si>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</si>
  <si>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</si>
  <si>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</si>
  <si>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
</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</si>
  <si>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</si>
  <si>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</si>
  <si>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 xml:space="preserve">Приложение 3
к Закону Мурманской области
"Об областном бюджете на 2024 год 
и на плановый период 2025 и 2026 годов"
</t>
  </si>
  <si>
    <t>рублей</t>
  </si>
  <si>
    <t>Сумма</t>
  </si>
  <si>
    <t>ДОХОДЫ ОТ ИСПОЛЬЗОВАНИЯ ИМУЩЕСТВА, НАХОДЯЩЕГОСЯ В ГОСУДАРСТВЕННОЙ И МУНИЦИПАЛЬНОЙ СОБСТВЕННОСТИ</t>
  </si>
  <si>
    <t>Плата за предоставление сведений из Единого государственного реестра недвижимости</t>
  </si>
  <si>
    <t>000 1 13 01031 01 0000 130</t>
  </si>
  <si>
    <t>Субсидии бюджетам субъектов Российской Федерации на государственную поддержку организаций, входящих в систему спортивной подготовки</t>
  </si>
  <si>
    <t xml:space="preserve">Субсидии бюджетам субъектов Российской Федерации на реализацию программы комплексного развития молодежной политики в регионах Российской Федерации "Регион для молодых"
</t>
  </si>
  <si>
    <t>000 2 02 25116 02 0000 150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</si>
  <si>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</si>
  <si>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системы долговременного ухода за гражданами пожилого возраста и инвалидами</t>
  </si>
  <si>
    <t>000 2 02 25163 02 0000 150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</si>
  <si>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</si>
  <si>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000 2 02 25171 02 0000 150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</si>
  <si>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</si>
  <si>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000 2 02 25172 02 0000 150</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</si>
  <si>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</si>
  <si>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000 2 02 25179 02 0000 150</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</si>
  <si>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</si>
  <si>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000 2 02 25213 02 0000 150</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</si>
  <si>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</si>
  <si>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субъектов Российской Федерации на развитие сельского туризма</t>
  </si>
  <si>
    <t>000 2 02 25341 02 0000 150</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</si>
  <si>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</si>
  <si>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</si>
  <si>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</si>
  <si>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000 2 02 25424 02 0000 150</t>
  </si>
  <si>
    <t>Субсидии бюджетам субъектов Российской Федерации на создание модельных муниципальных библиотек</t>
  </si>
  <si>
    <t>000 2 02 25454 02 0000 150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</si>
  <si>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</si>
  <si>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000 2 02 25466 02 0000 150</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</si>
  <si>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</si>
  <si>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000 2 02 25501 02 0000 150</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</si>
  <si>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Арктической зоны Российской Федерации</t>
  </si>
  <si>
    <t>000 2 02 25506 02 0000 150</t>
  </si>
  <si>
    <t>Субсидии бюджетам субъектов Российской Федерации на проведение комплексных кадастровых работ</t>
  </si>
  <si>
    <t>000 2 02 25511 02 0000 150</t>
  </si>
  <si>
    <t>Субсидии бюджетам субъектов Российской Федерации на развитие сети учреждений культурно-досугового типа</t>
  </si>
  <si>
    <t>000 2 02 25513 02 0000 150</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</si>
  <si>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</si>
  <si>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000 2 02 25518 02 0000 150</t>
  </si>
  <si>
    <t>Субсидии бюджетам субъектов Российской Федерации на создание модульных некапитальных средств размещения при реализации инвестиционных проектов</t>
  </si>
  <si>
    <t>000 2 02 25522 02 0000 150</t>
  </si>
  <si>
    <t>Субсидии бюджетам субъектов Российской Федерации на техническое оснащение региональных и муниципальных музеев</t>
  </si>
  <si>
    <t xml:space="preserve">000 2 02 25590 02 0000 150 </t>
  </si>
  <si>
    <t>Субсидии бюджетам субъектов Российской Федерации на софинансирование закупки и монтажа оборудования для создания "умных" спортивных площадок</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</si>
  <si>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1032-1 "О занятости населения в Российской Федерации"</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</si>
  <si>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</si>
  <si>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</si>
  <si>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</si>
  <si>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</si>
  <si>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000 2 03 02080 02 0000 150</t>
  </si>
  <si>
    <t xml:space="preserve">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
</t>
  </si>
  <si>
    <t>Распределение 
доходов областного бюджета по кодам классификации доходов бюджетов на 2024 год</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</si>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</sst>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yy"/>
    <numFmt numFmtId="165" formatCode="###0"/>
    <numFmt numFmtId="166" formatCode="#,##0.0000"/>
    <numFmt numFmtId="167" formatCode="0.0000"/>
  </numFmts>
  <fonts count="21" x14ac:knownFonts="1">
    <font>
      <sz val="10"/>
      <color rgb="FF000000"/>
      <name val="Times New Roman"/>
      <family val="1"/>
      <charset val="204"/>
    </font>
    <font>
      <sz val="10"/>
      <name val="Arial Cyr"/>
      <charset val="204"/>
    </font>
    <font>
      <sz val="12"/>
      <name val="Times New Roman"/>
      <family val="1"/>
      <charset val="204"/>
    </font>
    <font>
      <sz val="11"/>
      <color theme="1"/>
      <name val="Calibri"/>
      <family val="2"/>
      <charset val="204"/>
      <scheme val="minor"/>
    </font>
    <font>
      <sz val="10"/>
      <color rgb="FF000000"/>
      <name val="Times New Roman"/>
      <family val="1"/>
      <charset val="204"/>
    </font>
    <font>
      <sz val="8"/>
      <color rgb="FF000000"/>
      <name val="Arial"/>
      <family val="2"/>
      <charset val="204"/>
    </font>
    <font>
      <sz val="10"/>
      <color rgb="FF000000"/>
      <name val="Arial"/>
      <family val="2"/>
      <charset val="204"/>
    </font>
    <font>
      <sz val="10"/>
      <color rgb="FF000000"/>
      <name val="Arial Cyr"/>
    </font>
    <font>
      <sz val="10"/>
      <name val="Times New Roman"/>
      <family val="1"/>
      <charset val="204"/>
    </font>
    <font>
      <b/>
      <sz val="10"/>
      <name val="Times New Roman"/>
      <family val="1"/>
      <charset val="204"/>
    </font>
    <font>
      <b/>
      <sz val="12"/>
      <name val="Times New Roman"/>
      <family val="1"/>
      <charset val="204"/>
    </font>
    <font>
      <sz val="10"/>
      <color rgb="FF0070C0"/>
      <name val="Times New Roman"/>
      <family val="1"/>
      <charset val="204"/>
    </font>
    <font>
      <sz val="9"/>
      <color rgb="FF0070C0"/>
      <name val="Times New Roman"/>
      <family val="1"/>
      <charset val="204"/>
    </font>
    <font>
      <sz val="9"/>
      <name val="Times New Roman"/>
      <family val="1"/>
      <charset val="204"/>
    </font>
    <font>
      <sz val="11"/>
      <color rgb="FF000000"/>
      <name val="Calibri"/>
      <family val="2"/>
      <charset val="204"/>
      <scheme val="minor"/>
    </font>
    <font>
      <sz val="11"/>
      <color rgb="FF000000"/>
      <name val="Times New Roman"/>
      <family val="1"/>
      <charset val="204"/>
    </font>
    <font>
      <sz val="12"/>
      <color rgb="FF000000"/>
      <name val="Times New Roman"/>
      <family val="1"/>
      <charset val="204"/>
    </font>
    <font>
      <b/>
      <sz val="9"/>
      <name val="Times New Roman"/>
      <family val="1"/>
      <charset val="204"/>
    </font>
    <font>
      <sz val="9"/>
      <color theme="1"/>
      <name val="Times New Roman"/>
      <family val="1"/>
      <charset val="204"/>
    </font>
    <font>
      <sz val="9"/>
      <color theme="1" tint="4.9989318521683403E-2"/>
      <name val="Times New Roman"/>
      <family val="1"/>
      <charset val="204"/>
    </font>
    <font>
      <sz val="10"/>
      <color rgb="FF00B05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CCCC"/>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D9D9D9"/>
      </left>
      <right style="thin">
        <color rgb="FFBFBFBF"/>
      </right>
      <top/>
      <bottom style="thin">
        <color rgb="FFD9D9D9"/>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rgb="FFBFBFBF"/>
      </left>
      <right style="thin">
        <color rgb="FFD9D9D9"/>
      </right>
      <top/>
      <bottom style="thin">
        <color rgb="FFD9D9D9"/>
      </bottom>
      <diagonal/>
    </border>
    <border>
      <left style="thin">
        <color theme="0"/>
      </left>
      <right style="thin">
        <color indexed="64"/>
      </right>
      <top/>
      <bottom/>
      <diagonal/>
    </border>
    <border>
      <left/>
      <right style="thin">
        <color theme="0"/>
      </right>
      <top/>
      <bottom/>
      <diagonal/>
    </border>
    <border>
      <left style="thin">
        <color theme="0"/>
      </left>
      <right style="thin">
        <color indexed="64"/>
      </right>
      <top style="thin">
        <color theme="0"/>
      </top>
      <bottom/>
      <diagonal/>
    </border>
  </borders>
  <cellStyleXfs count="16">
    <xf numFmtId="0" fontId="0" fillId="0" borderId="0">
      <alignment vertical="top" wrapText="1"/>
    </xf>
    <xf numFmtId="0" fontId="1" fillId="0" borderId="0"/>
    <xf numFmtId="0" fontId="3" fillId="0" borderId="0"/>
    <xf numFmtId="0" fontId="4" fillId="0" borderId="0">
      <alignment vertical="top" wrapText="1"/>
    </xf>
    <xf numFmtId="49" fontId="5" fillId="0" borderId="1">
      <alignment horizontal="center"/>
    </xf>
    <xf numFmtId="0" fontId="6" fillId="0" borderId="0">
      <alignment horizontal="left" vertical="top" wrapText="1"/>
    </xf>
    <xf numFmtId="4" fontId="6" fillId="0" borderId="2">
      <alignment horizontal="right" vertical="top" shrinkToFit="1"/>
    </xf>
    <xf numFmtId="0" fontId="5" fillId="0" borderId="3">
      <alignment horizontal="left" wrapText="1" indent="2"/>
    </xf>
    <xf numFmtId="49" fontId="7" fillId="3" borderId="1">
      <alignment horizontal="left" vertical="top" shrinkToFit="1"/>
      <protection locked="0"/>
    </xf>
    <xf numFmtId="164" fontId="7" fillId="0" borderId="1">
      <alignment horizontal="left" vertical="top" shrinkToFit="1"/>
      <protection locked="0"/>
    </xf>
    <xf numFmtId="165" fontId="7" fillId="0" borderId="1">
      <alignment horizontal="left" vertical="top" wrapText="1"/>
      <protection locked="0"/>
    </xf>
    <xf numFmtId="49" fontId="7" fillId="0" borderId="1">
      <alignment horizontal="left" vertical="top" wrapText="1"/>
      <protection locked="0"/>
    </xf>
    <xf numFmtId="0" fontId="7" fillId="0" borderId="7">
      <alignment horizontal="left" vertical="top" wrapText="1"/>
    </xf>
    <xf numFmtId="49" fontId="5" fillId="0" borderId="1">
      <alignment horizontal="center"/>
    </xf>
    <xf numFmtId="0" fontId="14" fillId="0" borderId="0"/>
    <xf numFmtId="1" fontId="6" fillId="0" borderId="1">
      <alignment horizontal="center" vertical="center" shrinkToFit="1"/>
    </xf>
  </cellStyleXfs>
  <cellXfs count="93">
    <xf numFmtId="0" fontId="0" fillId="0" borderId="0" xfId="0" applyFont="1" applyFill="1" applyAlignment="1">
      <alignment vertical="top" wrapText="1"/>
    </xf>
    <xf numFmtId="0" fontId="8" fillId="0" borderId="0" xfId="0" applyFont="1" applyFill="1" applyAlignment="1">
      <alignment wrapText="1"/>
    </xf>
    <xf numFmtId="0" fontId="8" fillId="0" borderId="0" xfId="0" applyNumberFormat="1" applyFont="1" applyFill="1" applyAlignment="1">
      <alignment horizontal="justify" vertical="top" wrapText="1"/>
    </xf>
    <xf numFmtId="0" fontId="8" fillId="0" borderId="0" xfId="0" applyFont="1" applyFill="1" applyAlignment="1">
      <alignment vertical="top" wrapText="1"/>
    </xf>
    <xf numFmtId="0" fontId="9" fillId="0" borderId="0" xfId="0" applyFont="1" applyFill="1" applyAlignment="1">
      <alignment vertical="center" wrapText="1"/>
    </xf>
    <xf numFmtId="0" fontId="8" fillId="0" borderId="0" xfId="0" applyFont="1" applyFill="1" applyAlignment="1">
      <alignment vertical="center" wrapText="1"/>
    </xf>
    <xf numFmtId="0" fontId="9" fillId="0" borderId="0" xfId="0" applyFont="1" applyFill="1" applyAlignment="1">
      <alignment wrapText="1"/>
    </xf>
    <xf numFmtId="0" fontId="8" fillId="2" borderId="0" xfId="0" applyFont="1" applyFill="1" applyAlignment="1">
      <alignment vertical="top" wrapText="1"/>
    </xf>
    <xf numFmtId="0" fontId="11" fillId="0" borderId="0" xfId="0" applyFont="1" applyFill="1" applyAlignment="1">
      <alignment wrapText="1"/>
    </xf>
    <xf numFmtId="0" fontId="8" fillId="2" borderId="0" xfId="0" applyFont="1" applyFill="1" applyAlignment="1">
      <alignment wrapText="1"/>
    </xf>
    <xf numFmtId="0" fontId="12" fillId="0" borderId="0" xfId="0" applyFont="1" applyFill="1" applyAlignment="1">
      <alignment wrapText="1"/>
    </xf>
    <xf numFmtId="0" fontId="11" fillId="2" borderId="0" xfId="0" applyFont="1" applyFill="1" applyAlignment="1">
      <alignment wrapText="1"/>
    </xf>
    <xf numFmtId="4" fontId="8" fillId="0" borderId="0" xfId="0" applyNumberFormat="1" applyFont="1" applyFill="1" applyAlignment="1">
      <alignment wrapText="1"/>
    </xf>
    <xf numFmtId="4" fontId="12" fillId="0" borderId="0" xfId="0" applyNumberFormat="1" applyFont="1" applyFill="1" applyAlignment="1">
      <alignment wrapText="1"/>
    </xf>
    <xf numFmtId="4" fontId="8" fillId="2" borderId="0" xfId="0" applyNumberFormat="1" applyFont="1" applyFill="1" applyAlignment="1">
      <alignment wrapText="1"/>
    </xf>
    <xf numFmtId="4" fontId="13" fillId="0" borderId="6" xfId="0" applyNumberFormat="1" applyFont="1" applyFill="1" applyBorder="1" applyAlignment="1">
      <alignment horizontal="right" vertical="top" wrapText="1"/>
    </xf>
    <xf numFmtId="167" fontId="9" fillId="2" borderId="0" xfId="0" applyNumberFormat="1" applyFont="1" applyFill="1" applyAlignment="1">
      <alignment vertical="center" wrapText="1"/>
    </xf>
    <xf numFmtId="2" fontId="9" fillId="2" borderId="0" xfId="0" applyNumberFormat="1" applyFont="1" applyFill="1" applyAlignment="1">
      <alignment vertical="center" wrapText="1"/>
    </xf>
    <xf numFmtId="4" fontId="9" fillId="2" borderId="0" xfId="0" applyNumberFormat="1" applyFont="1" applyFill="1" applyAlignment="1">
      <alignment vertical="center" wrapText="1"/>
    </xf>
    <xf numFmtId="0" fontId="8" fillId="2" borderId="0" xfId="0" applyFont="1" applyFill="1" applyAlignment="1">
      <alignment vertical="center" wrapText="1"/>
    </xf>
    <xf numFmtId="0" fontId="15" fillId="2" borderId="0" xfId="14" applyNumberFormat="1" applyFont="1" applyFill="1" applyAlignment="1" applyProtection="1">
      <alignment wrapText="1"/>
    </xf>
    <xf numFmtId="0" fontId="9" fillId="2" borderId="0" xfId="0" applyFont="1" applyFill="1" applyAlignment="1">
      <alignment vertical="center" wrapText="1"/>
    </xf>
    <xf numFmtId="0" fontId="15" fillId="2" borderId="0" xfId="14" applyNumberFormat="1" applyFont="1" applyFill="1" applyProtection="1"/>
    <xf numFmtId="4" fontId="8" fillId="2" borderId="0" xfId="0" applyNumberFormat="1" applyFont="1" applyFill="1" applyAlignment="1">
      <alignment vertical="center" wrapText="1"/>
    </xf>
    <xf numFmtId="4" fontId="11" fillId="2" borderId="0" xfId="0" applyNumberFormat="1" applyFont="1" applyFill="1" applyAlignment="1">
      <alignment wrapText="1"/>
    </xf>
    <xf numFmtId="0" fontId="12" fillId="2" borderId="0" xfId="0" applyFont="1" applyFill="1" applyAlignment="1">
      <alignment wrapText="1"/>
    </xf>
    <xf numFmtId="0" fontId="13" fillId="2" borderId="0" xfId="0" applyFont="1" applyFill="1" applyAlignment="1">
      <alignment wrapText="1"/>
    </xf>
    <xf numFmtId="4" fontId="8" fillId="2" borderId="0" xfId="0" applyNumberFormat="1" applyFont="1" applyFill="1" applyAlignment="1">
      <alignment horizontal="left" vertical="top" wrapText="1"/>
    </xf>
    <xf numFmtId="4" fontId="8" fillId="2" borderId="0" xfId="0" applyNumberFormat="1" applyFont="1" applyFill="1" applyAlignment="1">
      <alignment vertical="top" wrapText="1"/>
    </xf>
    <xf numFmtId="0" fontId="9" fillId="2" borderId="0" xfId="0" applyFont="1" applyFill="1" applyAlignment="1">
      <alignment wrapText="1"/>
    </xf>
    <xf numFmtId="166" fontId="2" fillId="2" borderId="0" xfId="0" applyNumberFormat="1" applyFont="1" applyFill="1" applyAlignment="1">
      <alignment horizontal="right" vertical="top" wrapText="1"/>
    </xf>
    <xf numFmtId="0" fontId="16" fillId="0" borderId="0" xfId="0" applyFont="1" applyFill="1" applyAlignment="1">
      <alignment vertical="top" wrapText="1"/>
    </xf>
    <xf numFmtId="0" fontId="17" fillId="0" borderId="0" xfId="0" applyNumberFormat="1" applyFont="1" applyFill="1" applyBorder="1" applyAlignment="1">
      <alignment horizontal="justify" vertical="top" wrapText="1"/>
    </xf>
    <xf numFmtId="0" fontId="17" fillId="2" borderId="0" xfId="0" applyFont="1" applyFill="1" applyBorder="1" applyAlignment="1">
      <alignment horizontal="center" vertical="top" wrapText="1"/>
    </xf>
    <xf numFmtId="4" fontId="17" fillId="2" borderId="6" xfId="0" applyNumberFormat="1" applyFont="1" applyFill="1" applyBorder="1" applyAlignment="1">
      <alignment horizontal="right" vertical="top" wrapText="1"/>
    </xf>
    <xf numFmtId="0" fontId="13" fillId="2" borderId="0" xfId="0" applyFont="1" applyFill="1" applyBorder="1" applyAlignment="1">
      <alignment horizontal="center" vertical="top" wrapText="1"/>
    </xf>
    <xf numFmtId="4" fontId="17" fillId="0" borderId="6" xfId="0" applyNumberFormat="1" applyFont="1" applyFill="1" applyBorder="1" applyAlignment="1">
      <alignment horizontal="right" vertical="top" wrapText="1"/>
    </xf>
    <xf numFmtId="0" fontId="17" fillId="0" borderId="0" xfId="0" applyNumberFormat="1" applyFont="1" applyFill="1" applyBorder="1" applyAlignment="1">
      <alignment horizontal="center" vertical="top" wrapText="1"/>
    </xf>
    <xf numFmtId="0" fontId="13" fillId="0" borderId="0" xfId="0" applyNumberFormat="1" applyFont="1" applyFill="1" applyBorder="1" applyAlignment="1">
      <alignment horizontal="justify" vertical="top" wrapText="1"/>
    </xf>
    <xf numFmtId="0" fontId="18" fillId="0" borderId="0" xfId="0" applyNumberFormat="1" applyFont="1" applyFill="1" applyBorder="1" applyAlignment="1">
      <alignment horizontal="center" vertical="top" wrapText="1"/>
    </xf>
    <xf numFmtId="0" fontId="18" fillId="0" borderId="0" xfId="0" applyNumberFormat="1" applyFont="1" applyFill="1" applyBorder="1" applyAlignment="1">
      <alignment horizontal="justify" vertical="top" wrapText="1"/>
    </xf>
    <xf numFmtId="0" fontId="17" fillId="0" borderId="0" xfId="0" applyFont="1" applyFill="1" applyBorder="1" applyAlignment="1">
      <alignment horizontal="center" vertical="top" wrapText="1"/>
    </xf>
    <xf numFmtId="0" fontId="13" fillId="0" borderId="0" xfId="0" applyFont="1" applyFill="1" applyBorder="1" applyAlignment="1">
      <alignment horizontal="center" vertical="top" wrapText="1"/>
    </xf>
    <xf numFmtId="0" fontId="17" fillId="0" borderId="0" xfId="0" applyNumberFormat="1" applyFont="1" applyFill="1" applyBorder="1" applyAlignment="1">
      <alignment horizontal="justify" wrapText="1"/>
    </xf>
    <xf numFmtId="0" fontId="17" fillId="0" borderId="0" xfId="0" applyFont="1" applyFill="1" applyBorder="1" applyAlignment="1">
      <alignment horizontal="center" wrapText="1"/>
    </xf>
    <xf numFmtId="0" fontId="13" fillId="0" borderId="0" xfId="0" applyNumberFormat="1" applyFont="1" applyFill="1" applyBorder="1" applyAlignment="1">
      <alignment horizontal="center" vertical="top" wrapText="1"/>
    </xf>
    <xf numFmtId="49" fontId="13" fillId="0" borderId="0" xfId="0" applyNumberFormat="1" applyFont="1" applyFill="1" applyBorder="1" applyAlignment="1">
      <alignment horizontal="center" vertical="top" wrapText="1"/>
    </xf>
    <xf numFmtId="0" fontId="17" fillId="0" borderId="0" xfId="0" applyNumberFormat="1" applyFont="1" applyFill="1" applyBorder="1" applyAlignment="1">
      <alignment horizontal="justify"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justify" vertical="top" wrapText="1"/>
    </xf>
    <xf numFmtId="49" fontId="13" fillId="0" borderId="0" xfId="0" applyNumberFormat="1" applyFont="1" applyFill="1" applyBorder="1" applyAlignment="1">
      <alignment horizontal="justify" vertical="top" wrapText="1"/>
    </xf>
    <xf numFmtId="0" fontId="13" fillId="0" borderId="0" xfId="0" applyFont="1" applyFill="1" applyAlignment="1">
      <alignment horizontal="left" vertical="top" wrapText="1"/>
    </xf>
    <xf numFmtId="0" fontId="13" fillId="0" borderId="0" xfId="0" applyFont="1" applyFill="1" applyAlignment="1">
      <alignment horizontal="justify" vertical="top" wrapText="1"/>
    </xf>
    <xf numFmtId="0" fontId="13" fillId="0" borderId="0" xfId="0" applyNumberFormat="1" applyFont="1" applyFill="1" applyBorder="1" applyAlignment="1">
      <alignment horizontal="left" vertical="top" wrapText="1"/>
    </xf>
    <xf numFmtId="0" fontId="13" fillId="0" borderId="0" xfId="0" applyNumberFormat="1" applyFont="1" applyFill="1" applyBorder="1" applyAlignment="1">
      <alignment horizontal="justify" vertical="top"/>
    </xf>
    <xf numFmtId="0" fontId="19" fillId="0" borderId="0" xfId="0" applyNumberFormat="1" applyFont="1" applyFill="1" applyBorder="1" applyAlignment="1">
      <alignment horizontal="justify" vertical="top" wrapText="1"/>
    </xf>
    <xf numFmtId="0" fontId="17" fillId="0" borderId="0" xfId="0" applyNumberFormat="1" applyFont="1" applyFill="1" applyBorder="1" applyAlignment="1">
      <alignment horizontal="left" vertical="center" wrapText="1"/>
    </xf>
    <xf numFmtId="0" fontId="13" fillId="0" borderId="0" xfId="0" applyFont="1" applyFill="1" applyAlignment="1">
      <alignment vertical="top" wrapText="1"/>
    </xf>
    <xf numFmtId="4" fontId="13" fillId="0" borderId="8" xfId="0" applyNumberFormat="1" applyFont="1" applyFill="1" applyBorder="1" applyAlignment="1">
      <alignment horizontal="right" vertical="top" wrapText="1"/>
    </xf>
    <xf numFmtId="4" fontId="17" fillId="0" borderId="8" xfId="0" applyNumberFormat="1" applyFont="1" applyFill="1" applyBorder="1" applyAlignment="1">
      <alignment horizontal="right" vertical="top" wrapText="1"/>
    </xf>
    <xf numFmtId="4" fontId="13" fillId="0" borderId="8" xfId="0" applyNumberFormat="1" applyFont="1" applyFill="1" applyBorder="1" applyAlignment="1">
      <alignment horizontal="right" vertical="top"/>
    </xf>
    <xf numFmtId="4" fontId="17" fillId="0" borderId="8" xfId="0" applyNumberFormat="1" applyFont="1" applyFill="1" applyBorder="1" applyAlignment="1">
      <alignment horizontal="right" wrapText="1"/>
    </xf>
    <xf numFmtId="4" fontId="17" fillId="0" borderId="8" xfId="0" applyNumberFormat="1" applyFont="1" applyFill="1" applyBorder="1" applyAlignment="1">
      <alignment horizontal="right" vertical="center" wrapText="1"/>
    </xf>
    <xf numFmtId="0" fontId="13" fillId="0" borderId="9" xfId="0" applyFont="1" applyFill="1" applyBorder="1" applyAlignment="1">
      <alignment horizontal="center" vertical="top" wrapText="1"/>
    </xf>
    <xf numFmtId="0" fontId="17" fillId="0" borderId="9" xfId="0" applyFont="1" applyFill="1" applyBorder="1" applyAlignment="1">
      <alignment horizontal="center" vertical="top" wrapText="1"/>
    </xf>
    <xf numFmtId="4" fontId="13" fillId="0" borderId="10" xfId="0" applyNumberFormat="1" applyFont="1" applyFill="1" applyBorder="1" applyAlignment="1">
      <alignment horizontal="right" vertical="top" wrapText="1"/>
    </xf>
    <xf numFmtId="0" fontId="18" fillId="0" borderId="9" xfId="0" applyFont="1" applyFill="1" applyBorder="1" applyAlignment="1">
      <alignment horizontal="center" vertical="top" wrapText="1"/>
    </xf>
    <xf numFmtId="0" fontId="19" fillId="0" borderId="9" xfId="0" applyFont="1" applyFill="1" applyBorder="1" applyAlignment="1">
      <alignment horizontal="center" vertical="top" wrapText="1"/>
    </xf>
    <xf numFmtId="0" fontId="13" fillId="2" borderId="0" xfId="0" applyNumberFormat="1" applyFont="1" applyFill="1" applyBorder="1" applyAlignment="1">
      <alignment horizontal="left" vertical="top" wrapText="1"/>
    </xf>
    <xf numFmtId="0" fontId="13" fillId="2" borderId="0" xfId="0" applyFont="1" applyFill="1" applyBorder="1" applyAlignment="1" applyProtection="1">
      <alignment horizontal="center" vertical="top" wrapText="1"/>
      <protection locked="0"/>
    </xf>
    <xf numFmtId="4" fontId="13" fillId="2" borderId="6" xfId="0" applyNumberFormat="1" applyFont="1" applyFill="1" applyBorder="1" applyAlignment="1">
      <alignment horizontal="right" vertical="top" wrapText="1"/>
    </xf>
    <xf numFmtId="0" fontId="13" fillId="0" borderId="0" xfId="0" applyFont="1" applyFill="1" applyBorder="1" applyAlignment="1" applyProtection="1">
      <alignment horizontal="center" vertical="top" wrapText="1"/>
      <protection locked="0"/>
    </xf>
    <xf numFmtId="4" fontId="13" fillId="0" borderId="6" xfId="0" applyNumberFormat="1" applyFont="1" applyFill="1" applyBorder="1" applyAlignment="1">
      <alignment horizontal="right" vertical="top"/>
    </xf>
    <xf numFmtId="4" fontId="13" fillId="2" borderId="6" xfId="0" applyNumberFormat="1" applyFont="1" applyFill="1" applyBorder="1" applyAlignment="1">
      <alignment horizontal="right" vertical="top"/>
    </xf>
    <xf numFmtId="0" fontId="13" fillId="2" borderId="0" xfId="0" applyNumberFormat="1" applyFont="1" applyFill="1" applyBorder="1" applyAlignment="1" applyProtection="1">
      <alignment horizontal="left" vertical="top" wrapText="1"/>
      <protection locked="0"/>
    </xf>
    <xf numFmtId="0" fontId="18" fillId="2" borderId="0" xfId="4" applyNumberFormat="1" applyFont="1" applyFill="1" applyBorder="1" applyAlignment="1" applyProtection="1">
      <alignment horizontal="left" vertical="top" wrapText="1"/>
    </xf>
    <xf numFmtId="0" fontId="13" fillId="0" borderId="0" xfId="0" applyNumberFormat="1" applyFont="1" applyFill="1" applyBorder="1" applyAlignment="1" applyProtection="1">
      <alignment horizontal="left" vertical="top" wrapText="1"/>
      <protection locked="0"/>
    </xf>
    <xf numFmtId="0" fontId="18" fillId="0" borderId="0" xfId="0" applyNumberFormat="1" applyFont="1" applyFill="1" applyBorder="1" applyAlignment="1">
      <alignment horizontal="left" vertical="top" wrapText="1"/>
    </xf>
    <xf numFmtId="0" fontId="17" fillId="0" borderId="0" xfId="0" applyNumberFormat="1" applyFont="1" applyFill="1" applyBorder="1" applyAlignment="1">
      <alignment horizontal="left" vertical="top" wrapText="1"/>
    </xf>
    <xf numFmtId="4" fontId="17" fillId="2" borderId="0" xfId="0" applyNumberFormat="1" applyFont="1" applyFill="1" applyBorder="1" applyAlignment="1">
      <alignment horizontal="right" vertical="top" wrapText="1"/>
    </xf>
    <xf numFmtId="4" fontId="9" fillId="2" borderId="0" xfId="0" applyNumberFormat="1" applyFont="1" applyFill="1" applyAlignment="1">
      <alignment horizontal="right" vertical="top" wrapText="1"/>
    </xf>
    <xf numFmtId="0" fontId="9" fillId="0" borderId="0" xfId="0" applyNumberFormat="1" applyFont="1" applyFill="1" applyAlignment="1">
      <alignment horizontal="justify" vertical="top" wrapText="1"/>
    </xf>
    <xf numFmtId="0" fontId="8" fillId="2" borderId="0" xfId="0" applyFont="1" applyFill="1" applyBorder="1" applyAlignment="1">
      <alignment wrapText="1"/>
    </xf>
    <xf numFmtId="0" fontId="8" fillId="2" borderId="0" xfId="0" applyFont="1" applyFill="1" applyBorder="1" applyAlignment="1">
      <alignment vertical="top" wrapText="1"/>
    </xf>
    <xf numFmtId="4" fontId="20" fillId="2" borderId="0" xfId="0" applyNumberFormat="1" applyFont="1" applyFill="1" applyBorder="1" applyAlignment="1">
      <alignment horizontal="right" vertical="top" wrapText="1"/>
    </xf>
    <xf numFmtId="4" fontId="20" fillId="0" borderId="0" xfId="0" applyNumberFormat="1" applyFont="1" applyFill="1" applyBorder="1" applyAlignment="1">
      <alignment horizontal="right" vertical="top" wrapText="1"/>
    </xf>
    <xf numFmtId="0" fontId="16" fillId="0" borderId="0" xfId="0" applyFont="1" applyFill="1" applyAlignment="1">
      <alignment horizontal="left" vertical="top" wrapText="1"/>
    </xf>
    <xf numFmtId="0" fontId="10" fillId="0" borderId="0" xfId="0" applyNumberFormat="1" applyFont="1" applyFill="1" applyAlignment="1">
      <alignment horizontal="center" wrapText="1"/>
    </xf>
    <xf numFmtId="166" fontId="17" fillId="2" borderId="4" xfId="0" applyNumberFormat="1" applyFont="1" applyFill="1" applyBorder="1" applyAlignment="1" applyProtection="1">
      <alignment horizontal="center" vertical="center" wrapText="1"/>
      <protection locked="0"/>
    </xf>
    <xf numFmtId="166" fontId="17" fillId="2" borderId="5" xfId="0" applyNumberFormat="1" applyFont="1" applyFill="1" applyBorder="1" applyAlignment="1" applyProtection="1">
      <alignment horizontal="center" vertical="center" wrapText="1"/>
      <protection locked="0"/>
    </xf>
    <xf numFmtId="0" fontId="17" fillId="0" borderId="4" xfId="0" applyFont="1" applyFill="1" applyBorder="1" applyAlignment="1">
      <alignment horizontal="center" vertical="center" wrapText="1"/>
    </xf>
    <xf numFmtId="0" fontId="13" fillId="0" borderId="5" xfId="0" applyFont="1" applyFill="1" applyBorder="1" applyAlignment="1">
      <alignment vertical="center" wrapText="1"/>
    </xf>
    <xf numFmtId="0" fontId="17" fillId="0" borderId="4" xfId="0" applyNumberFormat="1" applyFont="1" applyFill="1" applyBorder="1" applyAlignment="1">
      <alignment horizontal="center" vertical="center" wrapText="1"/>
    </xf>
  </cellXfs>
  <cellStyles count="16">
    <cellStyle name="ex60" xfId="12"/>
    <cellStyle name="ex68" xfId="6"/>
    <cellStyle name="st11" xfId="8"/>
    <cellStyle name="st12" xfId="11"/>
    <cellStyle name="st13" xfId="9"/>
    <cellStyle name="st14" xfId="10"/>
    <cellStyle name="xl_footer" xfId="5"/>
    <cellStyle name="xl27" xfId="15"/>
    <cellStyle name="xl31" xfId="7"/>
    <cellStyle name="xl43" xfId="13"/>
    <cellStyle name="xl51" xfId="14"/>
    <cellStyle name="xl52" xfId="4"/>
    <cellStyle name="Обычный" xfId="0" builtinId="0"/>
    <cellStyle name="Обычный 2" xfId="1"/>
    <cellStyle name="Обычный 3" xfId="3"/>
    <cellStyle name="Обычный 7" xfId="2"/>
  </cellStyles>
  <dxfs count="0"/>
  <tableStyles count="0" defaultTableStyle="TableStyleMedium9" defaultPivotStyle="PivotStyleLight16"/>
  <colors>
    <mruColors>
      <color rgb="FF0000FF"/>
      <color rgb="FFCCFFFF"/>
      <color rgb="FF99FF33"/>
      <color rgb="FF99FF99"/>
      <color rgb="FF0033CC"/>
      <color rgb="FF590AE6"/>
      <color rgb="FF00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352"/>
  <sheetViews>
    <sheetView showGridLines="0" tabSelected="1" view="pageBreakPreview" topLeftCell="A202" zoomScaleNormal="100" zoomScaleSheetLayoutView="100" zoomScalePageLayoutView="90" workbookViewId="0">
      <selection activeCell="A205" sqref="A205"/>
    </sheetView>
  </sheetViews>
  <sheetFormatPr defaultColWidth="9.33203125" defaultRowHeight="15.75" outlineLevelRow="2" x14ac:dyDescent="0.2"/>
  <cols>
    <col min="1" max="1" width="67.33203125" style="2" customWidth="1"/>
    <col min="2" max="2" width="27.6640625" style="3" customWidth="1"/>
    <col min="3" max="3" width="25.5" style="30" customWidth="1"/>
    <col min="4" max="4" width="23" style="7" customWidth="1"/>
    <col min="5" max="5" width="22.1640625" style="7" customWidth="1"/>
    <col min="6" max="6" width="19.33203125" style="7" customWidth="1"/>
    <col min="7" max="7" width="9.33203125" style="3"/>
    <col min="8" max="8" width="12.6640625" style="3" bestFit="1" customWidth="1"/>
    <col min="9" max="249" width="9.33203125" style="3"/>
    <col min="250" max="250" width="19.33203125" style="3" bestFit="1" customWidth="1"/>
    <col min="251" max="16384" width="9.33203125" style="3"/>
  </cols>
  <sheetData>
    <row r="1" spans="1:6" ht="72" customHeight="1" x14ac:dyDescent="0.2">
      <c r="A1" s="31"/>
      <c r="B1" s="86" t="s">
        <v>632</v>
      </c>
      <c r="C1" s="86"/>
    </row>
    <row r="2" spans="1:6" ht="30.75" customHeight="1" x14ac:dyDescent="0.25">
      <c r="A2" s="87" t="s">
        <v>685</v>
      </c>
      <c r="B2" s="87"/>
      <c r="C2" s="87"/>
    </row>
    <row r="4" spans="1:6" ht="15" customHeight="1" x14ac:dyDescent="0.2">
      <c r="C4" s="30" t="s">
        <v>633</v>
      </c>
    </row>
    <row r="5" spans="1:6" ht="21" customHeight="1" x14ac:dyDescent="0.2">
      <c r="A5" s="92" t="s">
        <v>1</v>
      </c>
      <c r="B5" s="90" t="s">
        <v>2</v>
      </c>
      <c r="C5" s="88" t="s">
        <v>634</v>
      </c>
    </row>
    <row r="6" spans="1:6" ht="21" customHeight="1" x14ac:dyDescent="0.2">
      <c r="A6" s="91"/>
      <c r="B6" s="91"/>
      <c r="C6" s="89"/>
    </row>
    <row r="7" spans="1:6" s="4" customFormat="1" ht="15" customHeight="1" x14ac:dyDescent="0.2">
      <c r="A7" s="32" t="s">
        <v>3</v>
      </c>
      <c r="B7" s="33" t="s">
        <v>4</v>
      </c>
      <c r="C7" s="34">
        <f>C8+C87</f>
        <v>113481079333</v>
      </c>
      <c r="D7" s="16"/>
      <c r="E7" s="17"/>
      <c r="F7" s="17"/>
    </row>
    <row r="8" spans="1:6" s="4" customFormat="1" ht="15.75" customHeight="1" x14ac:dyDescent="0.2">
      <c r="A8" s="32" t="s">
        <v>5</v>
      </c>
      <c r="B8" s="35" t="s">
        <v>0</v>
      </c>
      <c r="C8" s="36">
        <f>C9+C22+C36+C38+C44+C55</f>
        <v>112448391504</v>
      </c>
      <c r="D8" s="18"/>
      <c r="E8" s="18"/>
      <c r="F8" s="18"/>
    </row>
    <row r="9" spans="1:6" s="5" customFormat="1" ht="15.75" customHeight="1" x14ac:dyDescent="0.2">
      <c r="A9" s="32" t="s">
        <v>6</v>
      </c>
      <c r="B9" s="37" t="s">
        <v>7</v>
      </c>
      <c r="C9" s="36">
        <f>C10+C14</f>
        <v>96171308300</v>
      </c>
      <c r="D9" s="19"/>
      <c r="E9" s="19"/>
      <c r="F9" s="19"/>
    </row>
    <row r="10" spans="1:6" s="4" customFormat="1" ht="15.75" customHeight="1" x14ac:dyDescent="0.2">
      <c r="A10" s="32" t="s">
        <v>8</v>
      </c>
      <c r="B10" s="37" t="s">
        <v>9</v>
      </c>
      <c r="C10" s="36">
        <f>C11+C12+C13</f>
        <v>59491396300</v>
      </c>
      <c r="D10" s="18"/>
      <c r="E10" s="18"/>
      <c r="F10" s="18"/>
    </row>
    <row r="11" spans="1:6" s="1" customFormat="1" ht="121.5" customHeight="1" x14ac:dyDescent="0.25">
      <c r="A11" s="38" t="s">
        <v>595</v>
      </c>
      <c r="B11" s="39" t="s">
        <v>450</v>
      </c>
      <c r="C11" s="58">
        <v>26952939300</v>
      </c>
      <c r="D11" s="20"/>
      <c r="E11" s="9"/>
      <c r="F11" s="9"/>
    </row>
    <row r="12" spans="1:6" s="8" customFormat="1" ht="120" customHeight="1" x14ac:dyDescent="0.2">
      <c r="A12" s="38" t="s">
        <v>615</v>
      </c>
      <c r="B12" s="39" t="s">
        <v>612</v>
      </c>
      <c r="C12" s="58">
        <v>18502361400</v>
      </c>
      <c r="D12" s="11"/>
      <c r="E12" s="11"/>
      <c r="F12" s="11"/>
    </row>
    <row r="13" spans="1:6" s="8" customFormat="1" ht="110.25" customHeight="1" x14ac:dyDescent="0.2">
      <c r="A13" s="38" t="s">
        <v>614</v>
      </c>
      <c r="B13" s="39" t="s">
        <v>613</v>
      </c>
      <c r="C13" s="58">
        <v>14036095600</v>
      </c>
      <c r="D13" s="11"/>
      <c r="E13" s="11"/>
      <c r="F13" s="11"/>
    </row>
    <row r="14" spans="1:6" s="4" customFormat="1" ht="15" customHeight="1" x14ac:dyDescent="0.2">
      <c r="A14" s="32" t="s">
        <v>10</v>
      </c>
      <c r="B14" s="37" t="s">
        <v>11</v>
      </c>
      <c r="C14" s="59">
        <f>SUM(C15:C21)</f>
        <v>36679912000</v>
      </c>
      <c r="D14" s="21"/>
      <c r="E14" s="21"/>
      <c r="F14" s="21"/>
    </row>
    <row r="15" spans="1:6" s="1" customFormat="1" ht="85.5" customHeight="1" outlineLevel="1" x14ac:dyDescent="0.25">
      <c r="A15" s="38" t="s">
        <v>596</v>
      </c>
      <c r="B15" s="39" t="s">
        <v>451</v>
      </c>
      <c r="C15" s="60">
        <v>33962450300</v>
      </c>
      <c r="D15" s="20"/>
      <c r="E15" s="9"/>
      <c r="F15" s="9"/>
    </row>
    <row r="16" spans="1:6" s="1" customFormat="1" ht="84" customHeight="1" outlineLevel="1" x14ac:dyDescent="0.25">
      <c r="A16" s="38" t="s">
        <v>507</v>
      </c>
      <c r="B16" s="39" t="s">
        <v>452</v>
      </c>
      <c r="C16" s="60">
        <v>62821200</v>
      </c>
      <c r="D16" s="20"/>
      <c r="E16" s="9"/>
      <c r="F16" s="9"/>
    </row>
    <row r="17" spans="1:6" s="1" customFormat="1" ht="49.5" customHeight="1" outlineLevel="1" x14ac:dyDescent="0.25">
      <c r="A17" s="38" t="s">
        <v>456</v>
      </c>
      <c r="B17" s="39" t="s">
        <v>453</v>
      </c>
      <c r="C17" s="60">
        <v>214167300</v>
      </c>
      <c r="D17" s="20"/>
      <c r="E17" s="9"/>
      <c r="F17" s="9"/>
    </row>
    <row r="18" spans="1:6" s="1" customFormat="1" ht="73.5" customHeight="1" outlineLevel="1" x14ac:dyDescent="0.25">
      <c r="A18" s="38" t="s">
        <v>457</v>
      </c>
      <c r="B18" s="39" t="s">
        <v>454</v>
      </c>
      <c r="C18" s="60">
        <v>578148900</v>
      </c>
      <c r="D18" s="20"/>
      <c r="E18" s="9"/>
      <c r="F18" s="9"/>
    </row>
    <row r="19" spans="1:6" s="1" customFormat="1" ht="97.5" customHeight="1" outlineLevel="1" x14ac:dyDescent="0.25">
      <c r="A19" s="40" t="s">
        <v>597</v>
      </c>
      <c r="B19" s="39" t="s">
        <v>455</v>
      </c>
      <c r="C19" s="60">
        <v>977600000</v>
      </c>
      <c r="D19" s="20"/>
      <c r="E19" s="9"/>
      <c r="F19" s="9"/>
    </row>
    <row r="20" spans="1:6" s="1" customFormat="1" ht="49.5" customHeight="1" outlineLevel="1" x14ac:dyDescent="0.25">
      <c r="A20" s="40" t="s">
        <v>608</v>
      </c>
      <c r="B20" s="39" t="s">
        <v>611</v>
      </c>
      <c r="C20" s="60">
        <v>250000000</v>
      </c>
      <c r="D20" s="22"/>
      <c r="E20" s="9"/>
      <c r="F20" s="9"/>
    </row>
    <row r="21" spans="1:6" s="1" customFormat="1" ht="49.5" customHeight="1" outlineLevel="1" x14ac:dyDescent="0.25">
      <c r="A21" s="40" t="s">
        <v>609</v>
      </c>
      <c r="B21" s="39" t="s">
        <v>610</v>
      </c>
      <c r="C21" s="60">
        <v>634724300</v>
      </c>
      <c r="D21" s="22"/>
      <c r="E21" s="9"/>
      <c r="F21" s="9"/>
    </row>
    <row r="22" spans="1:6" s="5" customFormat="1" ht="26.25" customHeight="1" x14ac:dyDescent="0.2">
      <c r="A22" s="32" t="s">
        <v>12</v>
      </c>
      <c r="B22" s="41" t="s">
        <v>13</v>
      </c>
      <c r="C22" s="59">
        <f>SUM(C23:C35)</f>
        <v>5161030530</v>
      </c>
      <c r="D22" s="19"/>
      <c r="E22" s="19"/>
      <c r="F22" s="19"/>
    </row>
    <row r="23" spans="1:6" s="5" customFormat="1" ht="36.75" customHeight="1" outlineLevel="1" x14ac:dyDescent="0.2">
      <c r="A23" s="38" t="s">
        <v>482</v>
      </c>
      <c r="B23" s="42" t="s">
        <v>481</v>
      </c>
      <c r="C23" s="60">
        <v>23273840</v>
      </c>
      <c r="D23" s="23"/>
      <c r="E23" s="23"/>
      <c r="F23" s="23"/>
    </row>
    <row r="24" spans="1:6" s="1" customFormat="1" ht="144.75" customHeight="1" outlineLevel="1" x14ac:dyDescent="0.2">
      <c r="A24" s="38" t="s">
        <v>511</v>
      </c>
      <c r="B24" s="42" t="s">
        <v>122</v>
      </c>
      <c r="C24" s="60">
        <v>1085485500</v>
      </c>
      <c r="D24" s="9"/>
      <c r="E24" s="9"/>
      <c r="F24" s="9"/>
    </row>
    <row r="25" spans="1:6" s="1" customFormat="1" ht="180.75" customHeight="1" outlineLevel="1" x14ac:dyDescent="0.2">
      <c r="A25" s="38" t="s">
        <v>512</v>
      </c>
      <c r="B25" s="42" t="s">
        <v>132</v>
      </c>
      <c r="C25" s="60">
        <v>404771800</v>
      </c>
      <c r="D25" s="9"/>
      <c r="E25" s="9"/>
      <c r="F25" s="9"/>
    </row>
    <row r="26" spans="1:6" s="5" customFormat="1" ht="75" customHeight="1" outlineLevel="1" x14ac:dyDescent="0.2">
      <c r="A26" s="38" t="s">
        <v>598</v>
      </c>
      <c r="B26" s="42" t="s">
        <v>216</v>
      </c>
      <c r="C26" s="60">
        <v>1116300</v>
      </c>
      <c r="D26" s="19"/>
      <c r="E26" s="19"/>
      <c r="F26" s="19"/>
    </row>
    <row r="27" spans="1:6" s="5" customFormat="1" ht="60.75" customHeight="1" outlineLevel="1" x14ac:dyDescent="0.2">
      <c r="A27" s="38" t="s">
        <v>599</v>
      </c>
      <c r="B27" s="63" t="s">
        <v>434</v>
      </c>
      <c r="C27" s="60">
        <v>11900</v>
      </c>
      <c r="D27" s="19"/>
      <c r="E27" s="19"/>
      <c r="F27" s="19"/>
    </row>
    <row r="28" spans="1:6" s="5" customFormat="1" ht="48.75" customHeight="1" outlineLevel="1" x14ac:dyDescent="0.2">
      <c r="A28" s="38" t="s">
        <v>600</v>
      </c>
      <c r="B28" s="42" t="s">
        <v>217</v>
      </c>
      <c r="C28" s="58">
        <v>989700</v>
      </c>
      <c r="D28" s="19"/>
      <c r="E28" s="19"/>
      <c r="F28" s="19"/>
    </row>
    <row r="29" spans="1:6" s="5" customFormat="1" ht="48.75" customHeight="1" outlineLevel="1" x14ac:dyDescent="0.2">
      <c r="A29" s="38" t="s">
        <v>601</v>
      </c>
      <c r="B29" s="42" t="s">
        <v>218</v>
      </c>
      <c r="C29" s="60">
        <v>66600</v>
      </c>
      <c r="D29" s="19"/>
      <c r="E29" s="19"/>
      <c r="F29" s="19"/>
    </row>
    <row r="30" spans="1:6" s="1" customFormat="1" ht="73.5" customHeight="1" outlineLevel="1" x14ac:dyDescent="0.2">
      <c r="A30" s="38" t="s">
        <v>411</v>
      </c>
      <c r="B30" s="42" t="s">
        <v>123</v>
      </c>
      <c r="C30" s="58">
        <v>1184028390</v>
      </c>
      <c r="D30" s="9"/>
      <c r="E30" s="9"/>
      <c r="F30" s="9"/>
    </row>
    <row r="31" spans="1:6" s="1" customFormat="1" ht="72.75" customHeight="1" outlineLevel="1" x14ac:dyDescent="0.2">
      <c r="A31" s="38" t="s">
        <v>513</v>
      </c>
      <c r="B31" s="42" t="s">
        <v>138</v>
      </c>
      <c r="C31" s="58">
        <v>717154800</v>
      </c>
      <c r="D31" s="9"/>
      <c r="E31" s="9"/>
      <c r="F31" s="9"/>
    </row>
    <row r="32" spans="1:6" s="1" customFormat="1" ht="85.5" customHeight="1" outlineLevel="1" x14ac:dyDescent="0.2">
      <c r="A32" s="38" t="s">
        <v>214</v>
      </c>
      <c r="B32" s="42" t="s">
        <v>124</v>
      </c>
      <c r="C32" s="58">
        <v>5641560</v>
      </c>
      <c r="D32" s="9"/>
      <c r="E32" s="9"/>
      <c r="F32" s="9"/>
    </row>
    <row r="33" spans="1:6" s="1" customFormat="1" ht="85.5" customHeight="1" outlineLevel="1" x14ac:dyDescent="0.2">
      <c r="A33" s="38" t="s">
        <v>514</v>
      </c>
      <c r="B33" s="42" t="s">
        <v>139</v>
      </c>
      <c r="C33" s="58">
        <v>3417000</v>
      </c>
      <c r="D33" s="9"/>
      <c r="E33" s="9"/>
      <c r="F33" s="9"/>
    </row>
    <row r="34" spans="1:6" s="1" customFormat="1" ht="73.5" customHeight="1" outlineLevel="1" x14ac:dyDescent="0.2">
      <c r="A34" s="38" t="s">
        <v>412</v>
      </c>
      <c r="B34" s="42" t="s">
        <v>125</v>
      </c>
      <c r="C34" s="58">
        <v>1080577440</v>
      </c>
      <c r="D34" s="9"/>
      <c r="E34" s="9"/>
      <c r="F34" s="9"/>
    </row>
    <row r="35" spans="1:6" s="1" customFormat="1" ht="72.75" customHeight="1" outlineLevel="1" x14ac:dyDescent="0.2">
      <c r="A35" s="38" t="s">
        <v>515</v>
      </c>
      <c r="B35" s="42" t="s">
        <v>140</v>
      </c>
      <c r="C35" s="58">
        <v>654495700</v>
      </c>
      <c r="D35" s="9"/>
      <c r="E35" s="9"/>
      <c r="F35" s="9"/>
    </row>
    <row r="36" spans="1:6" s="5" customFormat="1" ht="15.75" customHeight="1" x14ac:dyDescent="0.2">
      <c r="A36" s="32" t="s">
        <v>189</v>
      </c>
      <c r="B36" s="41" t="s">
        <v>190</v>
      </c>
      <c r="C36" s="59">
        <f>C37</f>
        <v>83189000</v>
      </c>
      <c r="D36" s="19"/>
      <c r="E36" s="19"/>
      <c r="F36" s="19"/>
    </row>
    <row r="37" spans="1:6" s="5" customFormat="1" ht="24.75" customHeight="1" outlineLevel="1" x14ac:dyDescent="0.2">
      <c r="A37" s="38" t="s">
        <v>516</v>
      </c>
      <c r="B37" s="42" t="s">
        <v>458</v>
      </c>
      <c r="C37" s="58">
        <v>83189000</v>
      </c>
      <c r="D37" s="23"/>
      <c r="E37" s="23"/>
      <c r="F37" s="23"/>
    </row>
    <row r="38" spans="1:6" s="4" customFormat="1" ht="15.75" customHeight="1" x14ac:dyDescent="0.2">
      <c r="A38" s="43" t="s">
        <v>14</v>
      </c>
      <c r="B38" s="44" t="s">
        <v>15</v>
      </c>
      <c r="C38" s="61">
        <f>C39+C40+C43</f>
        <v>4888446100</v>
      </c>
      <c r="D38" s="21"/>
      <c r="E38" s="21"/>
      <c r="F38" s="21"/>
    </row>
    <row r="39" spans="1:6" s="1" customFormat="1" ht="36.75" customHeight="1" x14ac:dyDescent="0.2">
      <c r="A39" s="38" t="s">
        <v>517</v>
      </c>
      <c r="B39" s="42" t="s">
        <v>459</v>
      </c>
      <c r="C39" s="58">
        <v>3935697100</v>
      </c>
      <c r="D39" s="14"/>
      <c r="E39" s="14"/>
      <c r="F39" s="14"/>
    </row>
    <row r="40" spans="1:6" s="1" customFormat="1" ht="12" customHeight="1" x14ac:dyDescent="0.2">
      <c r="A40" s="38" t="s">
        <v>321</v>
      </c>
      <c r="B40" s="42" t="s">
        <v>322</v>
      </c>
      <c r="C40" s="58">
        <f>C41+C42</f>
        <v>951405000</v>
      </c>
      <c r="D40" s="9"/>
      <c r="E40" s="9"/>
      <c r="F40" s="9"/>
    </row>
    <row r="41" spans="1:6" s="1" customFormat="1" ht="25.5" customHeight="1" x14ac:dyDescent="0.2">
      <c r="A41" s="38" t="s">
        <v>518</v>
      </c>
      <c r="B41" s="42" t="s">
        <v>460</v>
      </c>
      <c r="C41" s="58">
        <v>238256000</v>
      </c>
      <c r="D41" s="9"/>
      <c r="E41" s="9"/>
      <c r="F41" s="9"/>
    </row>
    <row r="42" spans="1:6" s="1" customFormat="1" ht="38.25" customHeight="1" x14ac:dyDescent="0.2">
      <c r="A42" s="38" t="s">
        <v>519</v>
      </c>
      <c r="B42" s="42" t="s">
        <v>461</v>
      </c>
      <c r="C42" s="58">
        <v>713149000</v>
      </c>
      <c r="D42" s="9"/>
      <c r="E42" s="9"/>
      <c r="F42" s="9"/>
    </row>
    <row r="43" spans="1:6" s="1" customFormat="1" ht="25.5" customHeight="1" x14ac:dyDescent="0.2">
      <c r="A43" s="38" t="s">
        <v>520</v>
      </c>
      <c r="B43" s="42" t="s">
        <v>462</v>
      </c>
      <c r="C43" s="58">
        <v>1344000</v>
      </c>
      <c r="D43" s="9"/>
      <c r="E43" s="9"/>
      <c r="F43" s="9"/>
    </row>
    <row r="44" spans="1:6" s="1" customFormat="1" ht="25.5" customHeight="1" x14ac:dyDescent="0.2">
      <c r="A44" s="32" t="s">
        <v>16</v>
      </c>
      <c r="B44" s="41" t="s">
        <v>17</v>
      </c>
      <c r="C44" s="59">
        <f>SUM(C45:C54)</f>
        <v>6067699300</v>
      </c>
      <c r="D44" s="9"/>
      <c r="E44" s="9"/>
      <c r="F44" s="9"/>
    </row>
    <row r="45" spans="1:6" s="1" customFormat="1" ht="38.25" customHeight="1" x14ac:dyDescent="0.2">
      <c r="A45" s="38" t="s">
        <v>521</v>
      </c>
      <c r="B45" s="42" t="s">
        <v>463</v>
      </c>
      <c r="C45" s="58">
        <v>31811800</v>
      </c>
      <c r="D45" s="14"/>
      <c r="E45" s="14"/>
      <c r="F45" s="14"/>
    </row>
    <row r="46" spans="1:6" s="5" customFormat="1" ht="74.25" customHeight="1" x14ac:dyDescent="0.2">
      <c r="A46" s="38" t="s">
        <v>522</v>
      </c>
      <c r="B46" s="45" t="s">
        <v>464</v>
      </c>
      <c r="C46" s="58">
        <v>638546400</v>
      </c>
      <c r="D46" s="19"/>
      <c r="E46" s="19"/>
      <c r="F46" s="19"/>
    </row>
    <row r="47" spans="1:6" s="5" customFormat="1" ht="48.75" customHeight="1" x14ac:dyDescent="0.2">
      <c r="A47" s="38" t="s">
        <v>523</v>
      </c>
      <c r="B47" s="45" t="s">
        <v>465</v>
      </c>
      <c r="C47" s="58">
        <v>209295600</v>
      </c>
      <c r="D47" s="19"/>
      <c r="E47" s="19"/>
      <c r="F47" s="19"/>
    </row>
    <row r="48" spans="1:6" s="5" customFormat="1" ht="38.25" customHeight="1" x14ac:dyDescent="0.2">
      <c r="A48" s="38" t="s">
        <v>524</v>
      </c>
      <c r="B48" s="45" t="s">
        <v>466</v>
      </c>
      <c r="C48" s="58">
        <v>2138275100</v>
      </c>
      <c r="D48" s="19"/>
      <c r="E48" s="19"/>
      <c r="F48" s="19"/>
    </row>
    <row r="49" spans="1:6" s="5" customFormat="1" ht="37.5" customHeight="1" x14ac:dyDescent="0.2">
      <c r="A49" s="38" t="s">
        <v>525</v>
      </c>
      <c r="B49" s="45" t="s">
        <v>467</v>
      </c>
      <c r="C49" s="58">
        <v>765826500</v>
      </c>
      <c r="D49" s="19"/>
      <c r="E49" s="19"/>
      <c r="F49" s="19"/>
    </row>
    <row r="50" spans="1:6" s="5" customFormat="1" ht="36" customHeight="1" x14ac:dyDescent="0.2">
      <c r="A50" s="38" t="s">
        <v>526</v>
      </c>
      <c r="B50" s="45" t="s">
        <v>468</v>
      </c>
      <c r="C50" s="58">
        <v>47764000</v>
      </c>
      <c r="D50" s="19"/>
      <c r="E50" s="19"/>
      <c r="F50" s="19"/>
    </row>
    <row r="51" spans="1:6" s="5" customFormat="1" ht="38.25" customHeight="1" x14ac:dyDescent="0.2">
      <c r="A51" s="38" t="s">
        <v>527</v>
      </c>
      <c r="B51" s="45" t="s">
        <v>469</v>
      </c>
      <c r="C51" s="58">
        <v>52842400</v>
      </c>
      <c r="D51" s="19"/>
      <c r="E51" s="19"/>
      <c r="F51" s="19"/>
    </row>
    <row r="52" spans="1:6" s="1" customFormat="1" ht="37.5" customHeight="1" x14ac:dyDescent="0.2">
      <c r="A52" s="38" t="s">
        <v>528</v>
      </c>
      <c r="B52" s="45" t="s">
        <v>470</v>
      </c>
      <c r="C52" s="58">
        <v>2062500</v>
      </c>
      <c r="D52" s="9"/>
      <c r="E52" s="9"/>
      <c r="F52" s="9"/>
    </row>
    <row r="53" spans="1:6" s="1" customFormat="1" ht="36.75" customHeight="1" x14ac:dyDescent="0.2">
      <c r="A53" s="38" t="s">
        <v>529</v>
      </c>
      <c r="B53" s="45" t="s">
        <v>471</v>
      </c>
      <c r="C53" s="58">
        <v>2180134600</v>
      </c>
      <c r="D53" s="9"/>
      <c r="E53" s="9"/>
      <c r="F53" s="9"/>
    </row>
    <row r="54" spans="1:6" s="1" customFormat="1" ht="38.25" customHeight="1" x14ac:dyDescent="0.2">
      <c r="A54" s="38" t="s">
        <v>530</v>
      </c>
      <c r="B54" s="45" t="s">
        <v>472</v>
      </c>
      <c r="C54" s="58">
        <v>1140400</v>
      </c>
      <c r="D54" s="9"/>
      <c r="E54" s="9"/>
      <c r="F54" s="9"/>
    </row>
    <row r="55" spans="1:6" s="1" customFormat="1" ht="12.75" x14ac:dyDescent="0.2">
      <c r="A55" s="32" t="s">
        <v>18</v>
      </c>
      <c r="B55" s="41" t="s">
        <v>19</v>
      </c>
      <c r="C55" s="59">
        <f>C56+C59++C64+C66+C68+C71+C73+C75+C77+C79+C81+C83+C85</f>
        <v>76718274</v>
      </c>
      <c r="D55" s="9"/>
      <c r="E55" s="9"/>
      <c r="F55" s="9"/>
    </row>
    <row r="56" spans="1:6" s="8" customFormat="1" ht="60.75" customHeight="1" outlineLevel="1" x14ac:dyDescent="0.2">
      <c r="A56" s="38" t="s">
        <v>531</v>
      </c>
      <c r="B56" s="46" t="s">
        <v>440</v>
      </c>
      <c r="C56" s="58">
        <f>C57+C58</f>
        <v>369500</v>
      </c>
      <c r="D56" s="14"/>
      <c r="E56" s="14"/>
      <c r="F56" s="24"/>
    </row>
    <row r="57" spans="1:6" s="8" customFormat="1" ht="108" customHeight="1" outlineLevel="1" x14ac:dyDescent="0.2">
      <c r="A57" s="38" t="s">
        <v>473</v>
      </c>
      <c r="B57" s="46" t="s">
        <v>474</v>
      </c>
      <c r="C57" s="58">
        <v>180000</v>
      </c>
      <c r="D57" s="9"/>
      <c r="E57" s="9"/>
      <c r="F57" s="11"/>
    </row>
    <row r="58" spans="1:6" s="8" customFormat="1" ht="108.75" customHeight="1" outlineLevel="1" x14ac:dyDescent="0.2">
      <c r="A58" s="38" t="s">
        <v>483</v>
      </c>
      <c r="B58" s="46" t="s">
        <v>475</v>
      </c>
      <c r="C58" s="58">
        <v>189500</v>
      </c>
      <c r="D58" s="9"/>
      <c r="E58" s="9"/>
      <c r="F58" s="11"/>
    </row>
    <row r="59" spans="1:6" s="1" customFormat="1" ht="50.25" customHeight="1" outlineLevel="1" x14ac:dyDescent="0.2">
      <c r="A59" s="38" t="s">
        <v>58</v>
      </c>
      <c r="B59" s="46" t="s">
        <v>59</v>
      </c>
      <c r="C59" s="58">
        <f>C60+C61+C62+C63</f>
        <v>4290000</v>
      </c>
      <c r="D59" s="9"/>
      <c r="E59" s="9"/>
      <c r="F59" s="9"/>
    </row>
    <row r="60" spans="1:6" s="1" customFormat="1" ht="84.75" customHeight="1" outlineLevel="1" x14ac:dyDescent="0.2">
      <c r="A60" s="38" t="s">
        <v>301</v>
      </c>
      <c r="B60" s="46" t="s">
        <v>302</v>
      </c>
      <c r="C60" s="58">
        <v>3000000</v>
      </c>
      <c r="D60" s="9"/>
      <c r="E60" s="9"/>
      <c r="F60" s="9"/>
    </row>
    <row r="61" spans="1:6" s="1" customFormat="1" ht="96" customHeight="1" outlineLevel="1" x14ac:dyDescent="0.2">
      <c r="A61" s="38" t="s">
        <v>410</v>
      </c>
      <c r="B61" s="46" t="s">
        <v>303</v>
      </c>
      <c r="C61" s="58">
        <v>890000</v>
      </c>
      <c r="D61" s="9"/>
      <c r="E61" s="9"/>
      <c r="F61" s="9"/>
    </row>
    <row r="62" spans="1:6" s="1" customFormat="1" ht="97.5" customHeight="1" outlineLevel="1" x14ac:dyDescent="0.2">
      <c r="A62" s="38" t="s">
        <v>304</v>
      </c>
      <c r="B62" s="46" t="s">
        <v>305</v>
      </c>
      <c r="C62" s="58">
        <v>354000</v>
      </c>
      <c r="D62" s="9"/>
      <c r="E62" s="9"/>
      <c r="F62" s="9"/>
    </row>
    <row r="63" spans="1:6" s="8" customFormat="1" ht="84.75" customHeight="1" outlineLevel="1" x14ac:dyDescent="0.2">
      <c r="A63" s="38" t="s">
        <v>532</v>
      </c>
      <c r="B63" s="46" t="s">
        <v>509</v>
      </c>
      <c r="C63" s="58">
        <v>46000</v>
      </c>
      <c r="D63" s="9"/>
      <c r="E63" s="9"/>
      <c r="F63" s="11"/>
    </row>
    <row r="64" spans="1:6" s="1" customFormat="1" ht="24" outlineLevel="1" x14ac:dyDescent="0.2">
      <c r="A64" s="38" t="s">
        <v>602</v>
      </c>
      <c r="B64" s="42" t="s">
        <v>480</v>
      </c>
      <c r="C64" s="58">
        <f>C65</f>
        <v>35250000</v>
      </c>
      <c r="D64" s="9"/>
      <c r="E64" s="9"/>
      <c r="F64" s="9"/>
    </row>
    <row r="65" spans="1:6" s="1" customFormat="1" ht="36" outlineLevel="1" x14ac:dyDescent="0.2">
      <c r="A65" s="38" t="s">
        <v>311</v>
      </c>
      <c r="B65" s="42" t="s">
        <v>312</v>
      </c>
      <c r="C65" s="58">
        <v>35250000</v>
      </c>
      <c r="D65" s="9"/>
      <c r="E65" s="9"/>
      <c r="F65" s="9"/>
    </row>
    <row r="66" spans="1:6" s="10" customFormat="1" ht="48.75" customHeight="1" outlineLevel="1" x14ac:dyDescent="0.2">
      <c r="A66" s="38" t="s">
        <v>64</v>
      </c>
      <c r="B66" s="42" t="s">
        <v>65</v>
      </c>
      <c r="C66" s="58">
        <f>C67</f>
        <v>24760000</v>
      </c>
      <c r="D66" s="26"/>
      <c r="E66" s="26"/>
      <c r="F66" s="25"/>
    </row>
    <row r="67" spans="1:6" s="1" customFormat="1" ht="50.25" customHeight="1" outlineLevel="1" x14ac:dyDescent="0.2">
      <c r="A67" s="38" t="s">
        <v>64</v>
      </c>
      <c r="B67" s="42" t="s">
        <v>476</v>
      </c>
      <c r="C67" s="58">
        <v>24760000</v>
      </c>
      <c r="D67" s="9"/>
      <c r="E67" s="9"/>
      <c r="F67" s="9"/>
    </row>
    <row r="68" spans="1:6" s="1" customFormat="1" ht="24" customHeight="1" outlineLevel="1" x14ac:dyDescent="0.2">
      <c r="A68" s="38" t="s">
        <v>62</v>
      </c>
      <c r="B68" s="46" t="s">
        <v>63</v>
      </c>
      <c r="C68" s="58">
        <f>C69+C70</f>
        <v>3870000</v>
      </c>
      <c r="D68" s="9"/>
      <c r="E68" s="9"/>
      <c r="F68" s="9"/>
    </row>
    <row r="69" spans="1:6" s="1" customFormat="1" ht="48.75" customHeight="1" outlineLevel="1" x14ac:dyDescent="0.2">
      <c r="A69" s="38" t="s">
        <v>313</v>
      </c>
      <c r="B69" s="42" t="s">
        <v>314</v>
      </c>
      <c r="C69" s="58">
        <v>2500000</v>
      </c>
      <c r="D69" s="9"/>
      <c r="E69" s="9"/>
      <c r="F69" s="9"/>
    </row>
    <row r="70" spans="1:6" s="1" customFormat="1" ht="50.25" customHeight="1" outlineLevel="1" x14ac:dyDescent="0.2">
      <c r="A70" s="38" t="s">
        <v>315</v>
      </c>
      <c r="B70" s="42" t="s">
        <v>316</v>
      </c>
      <c r="C70" s="58">
        <v>1370000</v>
      </c>
      <c r="D70" s="9"/>
      <c r="E70" s="9"/>
      <c r="F70" s="9"/>
    </row>
    <row r="71" spans="1:6" s="1" customFormat="1" ht="49.5" customHeight="1" outlineLevel="1" x14ac:dyDescent="0.2">
      <c r="A71" s="38" t="s">
        <v>20</v>
      </c>
      <c r="B71" s="42" t="s">
        <v>21</v>
      </c>
      <c r="C71" s="58">
        <f>C72</f>
        <v>48000</v>
      </c>
      <c r="D71" s="9"/>
      <c r="E71" s="9"/>
      <c r="F71" s="9"/>
    </row>
    <row r="72" spans="1:6" s="1" customFormat="1" ht="72.75" customHeight="1" outlineLevel="1" x14ac:dyDescent="0.2">
      <c r="A72" s="38" t="s">
        <v>437</v>
      </c>
      <c r="B72" s="42" t="s">
        <v>436</v>
      </c>
      <c r="C72" s="58">
        <v>48000</v>
      </c>
      <c r="D72" s="9"/>
      <c r="E72" s="9"/>
      <c r="F72" s="9"/>
    </row>
    <row r="73" spans="1:6" s="10" customFormat="1" ht="60.75" customHeight="1" outlineLevel="1" x14ac:dyDescent="0.2">
      <c r="A73" s="38" t="s">
        <v>439</v>
      </c>
      <c r="B73" s="46" t="s">
        <v>438</v>
      </c>
      <c r="C73" s="58">
        <f>C74</f>
        <v>711000</v>
      </c>
      <c r="D73" s="26"/>
      <c r="E73" s="26"/>
      <c r="F73" s="25"/>
    </row>
    <row r="74" spans="1:6" s="1" customFormat="1" ht="61.5" customHeight="1" outlineLevel="1" x14ac:dyDescent="0.2">
      <c r="A74" s="38" t="s">
        <v>317</v>
      </c>
      <c r="B74" s="42" t="s">
        <v>318</v>
      </c>
      <c r="C74" s="58">
        <v>711000</v>
      </c>
      <c r="D74" s="9"/>
      <c r="E74" s="9"/>
      <c r="F74" s="9"/>
    </row>
    <row r="75" spans="1:6" s="1" customFormat="1" ht="108.75" customHeight="1" outlineLevel="1" x14ac:dyDescent="0.2">
      <c r="A75" s="38" t="s">
        <v>66</v>
      </c>
      <c r="B75" s="42" t="s">
        <v>67</v>
      </c>
      <c r="C75" s="58">
        <f>C76</f>
        <v>5877907</v>
      </c>
      <c r="D75" s="9"/>
      <c r="E75" s="9"/>
      <c r="F75" s="9"/>
    </row>
    <row r="76" spans="1:6" s="1" customFormat="1" ht="108.75" customHeight="1" outlineLevel="1" x14ac:dyDescent="0.2">
      <c r="A76" s="38" t="s">
        <v>66</v>
      </c>
      <c r="B76" s="42" t="s">
        <v>477</v>
      </c>
      <c r="C76" s="58">
        <v>5877907</v>
      </c>
      <c r="D76" s="9"/>
      <c r="E76" s="9"/>
      <c r="F76" s="9"/>
    </row>
    <row r="77" spans="1:6" s="10" customFormat="1" ht="24.75" customHeight="1" outlineLevel="1" x14ac:dyDescent="0.2">
      <c r="A77" s="38" t="s">
        <v>605</v>
      </c>
      <c r="B77" s="42" t="s">
        <v>604</v>
      </c>
      <c r="C77" s="58">
        <f>C78</f>
        <v>60000</v>
      </c>
      <c r="D77" s="26"/>
      <c r="E77" s="26"/>
      <c r="F77" s="25"/>
    </row>
    <row r="78" spans="1:6" s="10" customFormat="1" ht="50.25" customHeight="1" outlineLevel="1" x14ac:dyDescent="0.2">
      <c r="A78" s="38" t="s">
        <v>603</v>
      </c>
      <c r="B78" s="42" t="s">
        <v>591</v>
      </c>
      <c r="C78" s="58">
        <v>60000</v>
      </c>
      <c r="D78" s="26"/>
      <c r="E78" s="26"/>
      <c r="F78" s="25"/>
    </row>
    <row r="79" spans="1:6" s="1" customFormat="1" ht="49.5" customHeight="1" outlineLevel="1" x14ac:dyDescent="0.2">
      <c r="A79" s="38" t="s">
        <v>86</v>
      </c>
      <c r="B79" s="42" t="s">
        <v>87</v>
      </c>
      <c r="C79" s="58">
        <f>C80</f>
        <v>415000</v>
      </c>
      <c r="D79" s="9"/>
      <c r="E79" s="9"/>
      <c r="F79" s="9"/>
    </row>
    <row r="80" spans="1:6" s="1" customFormat="1" ht="50.25" customHeight="1" outlineLevel="1" x14ac:dyDescent="0.2">
      <c r="A80" s="38" t="s">
        <v>86</v>
      </c>
      <c r="B80" s="42" t="s">
        <v>508</v>
      </c>
      <c r="C80" s="58">
        <v>415000</v>
      </c>
      <c r="D80" s="9"/>
      <c r="E80" s="9"/>
      <c r="F80" s="9"/>
    </row>
    <row r="81" spans="1:7" s="1" customFormat="1" ht="60.75" customHeight="1" outlineLevel="1" x14ac:dyDescent="0.2">
      <c r="A81" s="38" t="s">
        <v>88</v>
      </c>
      <c r="B81" s="42" t="s">
        <v>89</v>
      </c>
      <c r="C81" s="58">
        <f>C82</f>
        <v>192500</v>
      </c>
      <c r="D81" s="9"/>
      <c r="E81" s="9"/>
      <c r="F81" s="9"/>
    </row>
    <row r="82" spans="1:7" s="1" customFormat="1" ht="60.75" customHeight="1" outlineLevel="1" x14ac:dyDescent="0.2">
      <c r="A82" s="38" t="s">
        <v>88</v>
      </c>
      <c r="B82" s="42" t="s">
        <v>479</v>
      </c>
      <c r="C82" s="58">
        <v>192500</v>
      </c>
      <c r="D82" s="9"/>
      <c r="E82" s="9"/>
      <c r="F82" s="9"/>
    </row>
    <row r="83" spans="1:7" s="1" customFormat="1" ht="37.5" customHeight="1" outlineLevel="1" x14ac:dyDescent="0.2">
      <c r="A83" s="38" t="s">
        <v>60</v>
      </c>
      <c r="B83" s="42" t="s">
        <v>61</v>
      </c>
      <c r="C83" s="58">
        <f>C84</f>
        <v>845000</v>
      </c>
      <c r="D83" s="9"/>
      <c r="E83" s="9"/>
      <c r="F83" s="9"/>
    </row>
    <row r="84" spans="1:7" s="1" customFormat="1" ht="36.75" customHeight="1" outlineLevel="1" x14ac:dyDescent="0.2">
      <c r="A84" s="38" t="s">
        <v>60</v>
      </c>
      <c r="B84" s="42" t="s">
        <v>478</v>
      </c>
      <c r="C84" s="58">
        <v>845000</v>
      </c>
      <c r="D84" s="9"/>
      <c r="E84" s="9"/>
      <c r="F84" s="9"/>
    </row>
    <row r="85" spans="1:7" s="10" customFormat="1" ht="48" customHeight="1" outlineLevel="1" x14ac:dyDescent="0.2">
      <c r="A85" s="38" t="s">
        <v>573</v>
      </c>
      <c r="B85" s="42" t="s">
        <v>606</v>
      </c>
      <c r="C85" s="58">
        <f>C86</f>
        <v>29367</v>
      </c>
      <c r="D85" s="9"/>
      <c r="E85" s="9"/>
      <c r="F85" s="84"/>
      <c r="G85" s="85"/>
    </row>
    <row r="86" spans="1:7" s="10" customFormat="1" ht="49.5" customHeight="1" outlineLevel="1" x14ac:dyDescent="0.2">
      <c r="A86" s="38" t="s">
        <v>573</v>
      </c>
      <c r="B86" s="42" t="s">
        <v>572</v>
      </c>
      <c r="C86" s="58">
        <v>29367</v>
      </c>
      <c r="D86" s="9"/>
      <c r="E86" s="9"/>
      <c r="F86" s="84"/>
      <c r="G86" s="85"/>
    </row>
    <row r="87" spans="1:7" s="1" customFormat="1" ht="17.25" customHeight="1" x14ac:dyDescent="0.2">
      <c r="A87" s="47" t="s">
        <v>22</v>
      </c>
      <c r="B87" s="48" t="s">
        <v>0</v>
      </c>
      <c r="C87" s="62">
        <f>C88+C99+C116+C135+C138+C141+C259</f>
        <v>1032687829</v>
      </c>
      <c r="D87" s="9"/>
      <c r="E87" s="9"/>
      <c r="F87" s="9"/>
    </row>
    <row r="88" spans="1:7" s="1" customFormat="1" ht="26.25" customHeight="1" x14ac:dyDescent="0.2">
      <c r="A88" s="32" t="s">
        <v>635</v>
      </c>
      <c r="B88" s="41" t="s">
        <v>23</v>
      </c>
      <c r="C88" s="59">
        <f>SUM(C89:C98)</f>
        <v>129189884</v>
      </c>
      <c r="D88" s="14"/>
      <c r="E88" s="9"/>
      <c r="F88" s="9"/>
    </row>
    <row r="89" spans="1:7" s="1" customFormat="1" ht="36.75" customHeight="1" outlineLevel="1" x14ac:dyDescent="0.2">
      <c r="A89" s="38" t="s">
        <v>24</v>
      </c>
      <c r="B89" s="42" t="s">
        <v>25</v>
      </c>
      <c r="C89" s="58">
        <v>1384696</v>
      </c>
      <c r="D89" s="14"/>
      <c r="E89" s="14"/>
      <c r="F89" s="14"/>
      <c r="G89" s="12"/>
    </row>
    <row r="90" spans="1:7" s="1" customFormat="1" ht="36.75" customHeight="1" outlineLevel="1" x14ac:dyDescent="0.2">
      <c r="A90" s="38" t="s">
        <v>414</v>
      </c>
      <c r="B90" s="42" t="s">
        <v>413</v>
      </c>
      <c r="C90" s="58">
        <v>112595794</v>
      </c>
      <c r="D90" s="9"/>
      <c r="E90" s="14"/>
      <c r="F90" s="9"/>
    </row>
    <row r="91" spans="1:7" s="1" customFormat="1" ht="24.75" customHeight="1" outlineLevel="1" x14ac:dyDescent="0.2">
      <c r="A91" s="38" t="s">
        <v>26</v>
      </c>
      <c r="B91" s="42" t="s">
        <v>27</v>
      </c>
      <c r="C91" s="58">
        <v>1572550</v>
      </c>
      <c r="D91" s="27"/>
      <c r="E91" s="14"/>
      <c r="F91" s="9"/>
    </row>
    <row r="92" spans="1:7" ht="60" customHeight="1" outlineLevel="1" x14ac:dyDescent="0.2">
      <c r="A92" s="38" t="s">
        <v>28</v>
      </c>
      <c r="B92" s="42" t="s">
        <v>29</v>
      </c>
      <c r="C92" s="58">
        <v>6181569</v>
      </c>
      <c r="D92" s="27"/>
      <c r="E92" s="14"/>
    </row>
    <row r="93" spans="1:7" ht="48.75" customHeight="1" outlineLevel="1" x14ac:dyDescent="0.2">
      <c r="A93" s="38" t="s">
        <v>30</v>
      </c>
      <c r="B93" s="42" t="s">
        <v>31</v>
      </c>
      <c r="C93" s="58">
        <v>1008108</v>
      </c>
      <c r="D93" s="28"/>
      <c r="E93" s="14"/>
    </row>
    <row r="94" spans="1:7" ht="24.75" customHeight="1" outlineLevel="1" x14ac:dyDescent="0.2">
      <c r="A94" s="38" t="s">
        <v>32</v>
      </c>
      <c r="B94" s="42" t="s">
        <v>33</v>
      </c>
      <c r="C94" s="58">
        <v>5800136</v>
      </c>
      <c r="E94" s="14"/>
    </row>
    <row r="95" spans="1:7" ht="84" customHeight="1" outlineLevel="1" x14ac:dyDescent="0.2">
      <c r="A95" s="38" t="s">
        <v>83</v>
      </c>
      <c r="B95" s="42" t="s">
        <v>84</v>
      </c>
      <c r="C95" s="58">
        <v>260599</v>
      </c>
      <c r="E95" s="14"/>
    </row>
    <row r="96" spans="1:7" ht="96" customHeight="1" outlineLevel="1" x14ac:dyDescent="0.2">
      <c r="A96" s="38" t="s">
        <v>202</v>
      </c>
      <c r="B96" s="42" t="s">
        <v>201</v>
      </c>
      <c r="C96" s="58">
        <v>344</v>
      </c>
      <c r="E96" s="14"/>
    </row>
    <row r="97" spans="1:6" ht="36.75" customHeight="1" outlineLevel="1" x14ac:dyDescent="0.2">
      <c r="A97" s="38" t="s">
        <v>141</v>
      </c>
      <c r="B97" s="42" t="s">
        <v>142</v>
      </c>
      <c r="C97" s="58">
        <v>343565</v>
      </c>
      <c r="E97" s="14"/>
    </row>
    <row r="98" spans="1:6" s="10" customFormat="1" ht="38.25" customHeight="1" outlineLevel="1" x14ac:dyDescent="0.2">
      <c r="A98" s="38" t="s">
        <v>416</v>
      </c>
      <c r="B98" s="42" t="s">
        <v>415</v>
      </c>
      <c r="C98" s="58">
        <v>42523</v>
      </c>
      <c r="D98" s="7"/>
      <c r="E98" s="14"/>
      <c r="F98" s="25"/>
    </row>
    <row r="99" spans="1:6" ht="13.5" customHeight="1" x14ac:dyDescent="0.2">
      <c r="A99" s="32" t="s">
        <v>34</v>
      </c>
      <c r="B99" s="41" t="s">
        <v>35</v>
      </c>
      <c r="C99" s="59">
        <f>C100+C109+C110+C111+C112+C113+C114+C115</f>
        <v>221218726</v>
      </c>
    </row>
    <row r="100" spans="1:6" ht="15" customHeight="1" x14ac:dyDescent="0.2">
      <c r="A100" s="38" t="s">
        <v>607</v>
      </c>
      <c r="B100" s="42" t="s">
        <v>441</v>
      </c>
      <c r="C100" s="58">
        <f>C101+C103+C105+C107</f>
        <v>190120168</v>
      </c>
      <c r="D100" s="28"/>
      <c r="E100" s="28"/>
      <c r="F100" s="28"/>
    </row>
    <row r="101" spans="1:6" ht="24.75" customHeight="1" x14ac:dyDescent="0.2">
      <c r="A101" s="38" t="s">
        <v>485</v>
      </c>
      <c r="B101" s="42" t="s">
        <v>484</v>
      </c>
      <c r="C101" s="58">
        <f>C102</f>
        <v>69137313</v>
      </c>
    </row>
    <row r="102" spans="1:6" ht="48" customHeight="1" x14ac:dyDescent="0.2">
      <c r="A102" s="38" t="s">
        <v>584</v>
      </c>
      <c r="B102" s="42" t="s">
        <v>583</v>
      </c>
      <c r="C102" s="58">
        <v>69137313</v>
      </c>
    </row>
    <row r="103" spans="1:6" ht="13.5" customHeight="1" x14ac:dyDescent="0.2">
      <c r="A103" s="38" t="s">
        <v>489</v>
      </c>
      <c r="B103" s="42" t="s">
        <v>486</v>
      </c>
      <c r="C103" s="58">
        <f>C104</f>
        <v>57143400</v>
      </c>
    </row>
    <row r="104" spans="1:6" ht="36.75" customHeight="1" x14ac:dyDescent="0.2">
      <c r="A104" s="38" t="s">
        <v>586</v>
      </c>
      <c r="B104" s="42" t="s">
        <v>585</v>
      </c>
      <c r="C104" s="58">
        <v>57143400</v>
      </c>
    </row>
    <row r="105" spans="1:6" ht="13.5" customHeight="1" x14ac:dyDescent="0.2">
      <c r="A105" s="38" t="s">
        <v>490</v>
      </c>
      <c r="B105" s="42" t="s">
        <v>487</v>
      </c>
      <c r="C105" s="58">
        <f>C106</f>
        <v>57904233</v>
      </c>
    </row>
    <row r="106" spans="1:6" ht="37.5" customHeight="1" x14ac:dyDescent="0.2">
      <c r="A106" s="38" t="s">
        <v>588</v>
      </c>
      <c r="B106" s="42" t="s">
        <v>587</v>
      </c>
      <c r="C106" s="58">
        <v>57904233</v>
      </c>
    </row>
    <row r="107" spans="1:6" ht="13.5" customHeight="1" x14ac:dyDescent="0.2">
      <c r="A107" s="38" t="s">
        <v>491</v>
      </c>
      <c r="B107" s="42" t="s">
        <v>488</v>
      </c>
      <c r="C107" s="58">
        <f>C108</f>
        <v>5935222</v>
      </c>
    </row>
    <row r="108" spans="1:6" ht="38.25" customHeight="1" x14ac:dyDescent="0.2">
      <c r="A108" s="38" t="s">
        <v>590</v>
      </c>
      <c r="B108" s="42" t="s">
        <v>589</v>
      </c>
      <c r="C108" s="58">
        <v>5935222</v>
      </c>
    </row>
    <row r="109" spans="1:6" s="6" customFormat="1" ht="36" outlineLevel="1" x14ac:dyDescent="0.2">
      <c r="A109" s="49" t="s">
        <v>69</v>
      </c>
      <c r="B109" s="42" t="s">
        <v>70</v>
      </c>
      <c r="C109" s="58">
        <v>3343154</v>
      </c>
      <c r="D109" s="7"/>
      <c r="E109" s="7"/>
      <c r="F109" s="29"/>
    </row>
    <row r="110" spans="1:6" s="1" customFormat="1" ht="24" outlineLevel="1" x14ac:dyDescent="0.2">
      <c r="A110" s="49" t="s">
        <v>71</v>
      </c>
      <c r="B110" s="42" t="s">
        <v>72</v>
      </c>
      <c r="C110" s="58">
        <v>290000</v>
      </c>
      <c r="D110" s="9"/>
      <c r="E110" s="9"/>
      <c r="F110" s="9"/>
    </row>
    <row r="111" spans="1:6" s="1" customFormat="1" ht="84.75" customHeight="1" outlineLevel="1" x14ac:dyDescent="0.2">
      <c r="A111" s="38" t="s">
        <v>215</v>
      </c>
      <c r="B111" s="42" t="s">
        <v>73</v>
      </c>
      <c r="C111" s="58">
        <v>300000</v>
      </c>
      <c r="D111" s="9"/>
      <c r="E111" s="9"/>
      <c r="F111" s="9"/>
    </row>
    <row r="112" spans="1:6" s="10" customFormat="1" ht="26.25" customHeight="1" outlineLevel="1" x14ac:dyDescent="0.2">
      <c r="A112" s="38" t="s">
        <v>577</v>
      </c>
      <c r="B112" s="42" t="s">
        <v>576</v>
      </c>
      <c r="C112" s="58">
        <v>51570</v>
      </c>
      <c r="D112" s="9"/>
      <c r="E112" s="9"/>
      <c r="F112" s="9"/>
    </row>
    <row r="113" spans="1:6" s="1" customFormat="1" ht="36" outlineLevel="1" x14ac:dyDescent="0.2">
      <c r="A113" s="50" t="s">
        <v>74</v>
      </c>
      <c r="B113" s="42" t="s">
        <v>75</v>
      </c>
      <c r="C113" s="58">
        <v>2519151</v>
      </c>
      <c r="D113" s="9"/>
      <c r="E113" s="9"/>
      <c r="F113" s="9"/>
    </row>
    <row r="114" spans="1:6" s="1" customFormat="1" ht="24.75" customHeight="1" outlineLevel="1" x14ac:dyDescent="0.2">
      <c r="A114" s="50" t="s">
        <v>76</v>
      </c>
      <c r="B114" s="42" t="s">
        <v>77</v>
      </c>
      <c r="C114" s="58">
        <v>24410254</v>
      </c>
      <c r="D114" s="9"/>
      <c r="E114" s="9"/>
      <c r="F114" s="9"/>
    </row>
    <row r="115" spans="1:6" s="6" customFormat="1" ht="36" outlineLevel="1" x14ac:dyDescent="0.2">
      <c r="A115" s="50" t="s">
        <v>78</v>
      </c>
      <c r="B115" s="42" t="s">
        <v>79</v>
      </c>
      <c r="C115" s="58">
        <v>184429</v>
      </c>
      <c r="D115" s="9"/>
      <c r="E115" s="9"/>
      <c r="F115" s="29"/>
    </row>
    <row r="116" spans="1:6" s="1" customFormat="1" ht="24" x14ac:dyDescent="0.2">
      <c r="A116" s="32" t="s">
        <v>36</v>
      </c>
      <c r="B116" s="41" t="s">
        <v>37</v>
      </c>
      <c r="C116" s="59">
        <f>C117+C119+C121+C122+C131+C132</f>
        <v>64707178</v>
      </c>
      <c r="D116" s="9"/>
      <c r="E116" s="9"/>
      <c r="F116" s="9"/>
    </row>
    <row r="117" spans="1:6" s="1" customFormat="1" ht="36.75" customHeight="1" outlineLevel="1" x14ac:dyDescent="0.2">
      <c r="A117" s="38" t="s">
        <v>90</v>
      </c>
      <c r="B117" s="42" t="s">
        <v>91</v>
      </c>
      <c r="C117" s="58">
        <f>C118</f>
        <v>42000</v>
      </c>
      <c r="D117" s="14"/>
      <c r="E117" s="14"/>
      <c r="F117" s="14"/>
    </row>
    <row r="118" spans="1:6" s="1" customFormat="1" ht="48" customHeight="1" outlineLevel="1" x14ac:dyDescent="0.2">
      <c r="A118" s="38" t="s">
        <v>493</v>
      </c>
      <c r="B118" s="42" t="s">
        <v>492</v>
      </c>
      <c r="C118" s="58">
        <v>42000</v>
      </c>
      <c r="D118" s="14"/>
      <c r="E118" s="14"/>
      <c r="F118" s="14"/>
    </row>
    <row r="119" spans="1:6" s="1" customFormat="1" ht="25.5" customHeight="1" outlineLevel="1" x14ac:dyDescent="0.2">
      <c r="A119" s="38" t="s">
        <v>636</v>
      </c>
      <c r="B119" s="42" t="s">
        <v>637</v>
      </c>
      <c r="C119" s="58">
        <f>C120</f>
        <v>1288803</v>
      </c>
      <c r="D119" s="14"/>
      <c r="E119" s="14"/>
      <c r="F119" s="14"/>
    </row>
    <row r="120" spans="1:6" s="10" customFormat="1" ht="72" customHeight="1" outlineLevel="1" x14ac:dyDescent="0.2">
      <c r="A120" s="38" t="s">
        <v>593</v>
      </c>
      <c r="B120" s="42" t="s">
        <v>592</v>
      </c>
      <c r="C120" s="58">
        <v>1288803</v>
      </c>
      <c r="D120" s="14"/>
      <c r="E120" s="14"/>
      <c r="F120" s="25"/>
    </row>
    <row r="121" spans="1:6" s="1" customFormat="1" ht="60" customHeight="1" outlineLevel="1" x14ac:dyDescent="0.2">
      <c r="A121" s="38" t="s">
        <v>57</v>
      </c>
      <c r="B121" s="42" t="s">
        <v>54</v>
      </c>
      <c r="C121" s="58">
        <v>90000</v>
      </c>
      <c r="D121" s="9"/>
      <c r="E121" s="9"/>
      <c r="F121" s="9"/>
    </row>
    <row r="122" spans="1:6" s="1" customFormat="1" ht="24.75" customHeight="1" outlineLevel="1" x14ac:dyDescent="0.2">
      <c r="A122" s="38" t="s">
        <v>38</v>
      </c>
      <c r="B122" s="42" t="s">
        <v>277</v>
      </c>
      <c r="C122" s="58">
        <f>C123+C124+C125+C126+C127+C128+C129+C130</f>
        <v>14483960</v>
      </c>
      <c r="D122" s="9"/>
      <c r="E122" s="9"/>
      <c r="F122" s="9"/>
    </row>
    <row r="123" spans="1:6" s="1" customFormat="1" ht="50.25" customHeight="1" outlineLevel="1" x14ac:dyDescent="0.2">
      <c r="A123" s="38" t="s">
        <v>618</v>
      </c>
      <c r="B123" s="42" t="s">
        <v>442</v>
      </c>
      <c r="C123" s="58">
        <v>16314</v>
      </c>
      <c r="D123" s="9"/>
      <c r="E123" s="9"/>
      <c r="F123" s="9"/>
    </row>
    <row r="124" spans="1:6" s="1" customFormat="1" ht="76.5" customHeight="1" outlineLevel="1" x14ac:dyDescent="0.2">
      <c r="A124" s="38" t="s">
        <v>280</v>
      </c>
      <c r="B124" s="42" t="s">
        <v>220</v>
      </c>
      <c r="C124" s="58">
        <v>149593</v>
      </c>
      <c r="D124" s="9"/>
      <c r="E124" s="9"/>
      <c r="F124" s="9"/>
    </row>
    <row r="125" spans="1:6" s="1" customFormat="1" ht="60" customHeight="1" outlineLevel="1" x14ac:dyDescent="0.2">
      <c r="A125" s="38" t="s">
        <v>619</v>
      </c>
      <c r="B125" s="42" t="s">
        <v>221</v>
      </c>
      <c r="C125" s="58">
        <v>5631549</v>
      </c>
      <c r="D125" s="9"/>
      <c r="E125" s="9"/>
      <c r="F125" s="9"/>
    </row>
    <row r="126" spans="1:6" s="1" customFormat="1" ht="72" customHeight="1" outlineLevel="1" x14ac:dyDescent="0.2">
      <c r="A126" s="38" t="s">
        <v>620</v>
      </c>
      <c r="B126" s="42" t="s">
        <v>417</v>
      </c>
      <c r="C126" s="58">
        <v>21524</v>
      </c>
      <c r="D126" s="9"/>
      <c r="E126" s="9"/>
      <c r="F126" s="9"/>
    </row>
    <row r="127" spans="1:6" s="1" customFormat="1" ht="60" outlineLevel="1" x14ac:dyDescent="0.2">
      <c r="A127" s="38" t="s">
        <v>621</v>
      </c>
      <c r="B127" s="42" t="s">
        <v>222</v>
      </c>
      <c r="C127" s="58">
        <v>4271176</v>
      </c>
      <c r="D127" s="9"/>
      <c r="E127" s="9"/>
      <c r="F127" s="9"/>
    </row>
    <row r="128" spans="1:6" s="1" customFormat="1" ht="60" outlineLevel="1" x14ac:dyDescent="0.2">
      <c r="A128" s="38" t="s">
        <v>623</v>
      </c>
      <c r="B128" s="42" t="s">
        <v>223</v>
      </c>
      <c r="C128" s="58">
        <v>3616265</v>
      </c>
      <c r="D128" s="9"/>
      <c r="E128" s="9"/>
      <c r="F128" s="9"/>
    </row>
    <row r="129" spans="1:10" s="1" customFormat="1" ht="60" outlineLevel="1" x14ac:dyDescent="0.2">
      <c r="A129" s="38" t="s">
        <v>622</v>
      </c>
      <c r="B129" s="42" t="s">
        <v>409</v>
      </c>
      <c r="C129" s="58">
        <v>563782</v>
      </c>
      <c r="D129" s="9"/>
      <c r="E129" s="9"/>
      <c r="F129" s="9"/>
    </row>
    <row r="130" spans="1:10" s="1" customFormat="1" ht="36" outlineLevel="1" x14ac:dyDescent="0.2">
      <c r="A130" s="38" t="s">
        <v>281</v>
      </c>
      <c r="B130" s="42" t="s">
        <v>224</v>
      </c>
      <c r="C130" s="58">
        <v>213757</v>
      </c>
      <c r="D130" s="9"/>
      <c r="E130" s="9"/>
      <c r="F130" s="9"/>
    </row>
    <row r="131" spans="1:10" s="5" customFormat="1" ht="24" customHeight="1" outlineLevel="1" x14ac:dyDescent="0.2">
      <c r="A131" s="38" t="s">
        <v>39</v>
      </c>
      <c r="B131" s="42" t="s">
        <v>40</v>
      </c>
      <c r="C131" s="58">
        <v>2813345</v>
      </c>
      <c r="D131" s="19"/>
      <c r="E131" s="19"/>
      <c r="F131" s="19"/>
    </row>
    <row r="132" spans="1:10" s="1" customFormat="1" ht="24" customHeight="1" outlineLevel="1" x14ac:dyDescent="0.2">
      <c r="A132" s="38" t="s">
        <v>55</v>
      </c>
      <c r="B132" s="42" t="s">
        <v>56</v>
      </c>
      <c r="C132" s="58">
        <f>C133+C134</f>
        <v>45989070</v>
      </c>
      <c r="D132" s="9"/>
      <c r="E132" s="9"/>
      <c r="F132" s="9"/>
    </row>
    <row r="133" spans="1:10" s="1" customFormat="1" ht="96" customHeight="1" outlineLevel="1" x14ac:dyDescent="0.2">
      <c r="A133" s="38" t="s">
        <v>326</v>
      </c>
      <c r="B133" s="42" t="s">
        <v>225</v>
      </c>
      <c r="C133" s="58">
        <v>2823846</v>
      </c>
      <c r="D133" s="9"/>
      <c r="E133" s="9"/>
      <c r="F133" s="9"/>
    </row>
    <row r="134" spans="1:10" s="1" customFormat="1" ht="24" customHeight="1" outlineLevel="1" x14ac:dyDescent="0.2">
      <c r="A134" s="38" t="s">
        <v>282</v>
      </c>
      <c r="B134" s="42" t="s">
        <v>226</v>
      </c>
      <c r="C134" s="58">
        <v>43165224</v>
      </c>
      <c r="D134" s="9"/>
      <c r="E134" s="9"/>
      <c r="F134" s="9"/>
    </row>
    <row r="135" spans="1:10" s="1" customFormat="1" ht="24" x14ac:dyDescent="0.2">
      <c r="A135" s="32" t="s">
        <v>320</v>
      </c>
      <c r="B135" s="41" t="s">
        <v>200</v>
      </c>
      <c r="C135" s="59">
        <f>C136+C137</f>
        <v>1931299</v>
      </c>
      <c r="D135" s="9"/>
      <c r="E135" s="9"/>
      <c r="F135" s="9"/>
    </row>
    <row r="136" spans="1:10" s="1" customFormat="1" ht="60" x14ac:dyDescent="0.2">
      <c r="A136" s="38" t="s">
        <v>497</v>
      </c>
      <c r="B136" s="42" t="s">
        <v>496</v>
      </c>
      <c r="C136" s="58">
        <v>1669200</v>
      </c>
      <c r="D136" s="9"/>
      <c r="E136" s="9"/>
      <c r="F136" s="9"/>
    </row>
    <row r="137" spans="1:10" s="1" customFormat="1" ht="61.5" customHeight="1" outlineLevel="1" x14ac:dyDescent="0.2">
      <c r="A137" s="38" t="s">
        <v>283</v>
      </c>
      <c r="B137" s="42" t="s">
        <v>284</v>
      </c>
      <c r="C137" s="58">
        <v>262099</v>
      </c>
      <c r="D137" s="14"/>
      <c r="E137" s="14"/>
      <c r="F137" s="14"/>
    </row>
    <row r="138" spans="1:10" s="1" customFormat="1" ht="12" customHeight="1" x14ac:dyDescent="0.2">
      <c r="A138" s="32" t="s">
        <v>41</v>
      </c>
      <c r="B138" s="41" t="s">
        <v>42</v>
      </c>
      <c r="C138" s="36">
        <f>C139+C140</f>
        <v>1021989</v>
      </c>
      <c r="D138" s="9"/>
      <c r="E138" s="9"/>
      <c r="F138" s="9"/>
    </row>
    <row r="139" spans="1:10" s="1" customFormat="1" ht="24.75" customHeight="1" outlineLevel="1" x14ac:dyDescent="0.2">
      <c r="A139" s="38" t="s">
        <v>43</v>
      </c>
      <c r="B139" s="42" t="s">
        <v>44</v>
      </c>
      <c r="C139" s="58">
        <v>947889</v>
      </c>
      <c r="D139" s="14"/>
      <c r="E139" s="14"/>
      <c r="F139" s="14"/>
    </row>
    <row r="140" spans="1:10" s="1" customFormat="1" ht="60.75" customHeight="1" outlineLevel="1" x14ac:dyDescent="0.2">
      <c r="A140" s="38" t="s">
        <v>92</v>
      </c>
      <c r="B140" s="63" t="s">
        <v>45</v>
      </c>
      <c r="C140" s="58">
        <v>74100</v>
      </c>
      <c r="D140" s="9"/>
      <c r="E140" s="9"/>
      <c r="F140" s="9"/>
    </row>
    <row r="141" spans="1:10" s="1" customFormat="1" ht="12.75" x14ac:dyDescent="0.2">
      <c r="A141" s="32" t="s">
        <v>46</v>
      </c>
      <c r="B141" s="64" t="s">
        <v>47</v>
      </c>
      <c r="C141" s="36">
        <f>C142+C149+C158+C164+C171+C177+C185+C188+C190+C192+C194+C196+C198+C201+C203+C209+C211+C217+C218+C219+C223+C226+C236+C247+C248+C249+C250+C251+C252+C253+C254+C255+C257+C258</f>
        <v>589418738</v>
      </c>
      <c r="D141" s="9"/>
      <c r="E141" s="9"/>
      <c r="F141" s="9"/>
      <c r="H141" s="12"/>
      <c r="I141" s="12"/>
      <c r="J141" s="12"/>
    </row>
    <row r="142" spans="1:10" s="1" customFormat="1" ht="50.25" customHeight="1" outlineLevel="1" x14ac:dyDescent="0.2">
      <c r="A142" s="38" t="s">
        <v>279</v>
      </c>
      <c r="B142" s="63" t="s">
        <v>219</v>
      </c>
      <c r="C142" s="15">
        <f>SUM(C143:C148)</f>
        <v>357243</v>
      </c>
      <c r="D142" s="14"/>
      <c r="E142" s="14"/>
      <c r="F142" s="14"/>
      <c r="H142" s="12"/>
      <c r="I142" s="12"/>
      <c r="J142" s="12"/>
    </row>
    <row r="143" spans="1:10" s="1" customFormat="1" ht="74.25" customHeight="1" outlineLevel="2" x14ac:dyDescent="0.2">
      <c r="A143" s="38" t="s">
        <v>624</v>
      </c>
      <c r="B143" s="63" t="s">
        <v>227</v>
      </c>
      <c r="C143" s="58">
        <v>43667</v>
      </c>
      <c r="D143" s="9"/>
      <c r="E143" s="9"/>
      <c r="F143" s="9"/>
    </row>
    <row r="144" spans="1:10" s="1" customFormat="1" ht="84.75" customHeight="1" outlineLevel="2" x14ac:dyDescent="0.2">
      <c r="A144" s="38" t="s">
        <v>327</v>
      </c>
      <c r="B144" s="63" t="s">
        <v>228</v>
      </c>
      <c r="C144" s="58">
        <v>154130</v>
      </c>
      <c r="D144" s="9"/>
      <c r="E144" s="9"/>
      <c r="F144" s="9"/>
    </row>
    <row r="145" spans="1:9" s="1" customFormat="1" ht="60" customHeight="1" outlineLevel="2" x14ac:dyDescent="0.2">
      <c r="A145" s="38" t="s">
        <v>328</v>
      </c>
      <c r="B145" s="63" t="s">
        <v>229</v>
      </c>
      <c r="C145" s="58">
        <v>64643</v>
      </c>
      <c r="D145" s="9"/>
      <c r="E145" s="9"/>
      <c r="F145" s="9"/>
    </row>
    <row r="146" spans="1:9" s="1" customFormat="1" ht="72" customHeight="1" outlineLevel="2" x14ac:dyDescent="0.2">
      <c r="A146" s="38" t="s">
        <v>329</v>
      </c>
      <c r="B146" s="63" t="s">
        <v>230</v>
      </c>
      <c r="C146" s="58">
        <v>667</v>
      </c>
      <c r="D146" s="9"/>
      <c r="E146" s="9"/>
      <c r="F146" s="9"/>
    </row>
    <row r="147" spans="1:9" s="8" customFormat="1" ht="72" outlineLevel="2" x14ac:dyDescent="0.2">
      <c r="A147" s="38" t="s">
        <v>384</v>
      </c>
      <c r="B147" s="63" t="s">
        <v>385</v>
      </c>
      <c r="C147" s="58">
        <v>16543</v>
      </c>
      <c r="D147" s="9"/>
      <c r="E147" s="9"/>
      <c r="F147" s="11"/>
    </row>
    <row r="148" spans="1:9" s="1" customFormat="1" ht="60.75" customHeight="1" outlineLevel="2" x14ac:dyDescent="0.2">
      <c r="A148" s="38" t="s">
        <v>330</v>
      </c>
      <c r="B148" s="63" t="s">
        <v>231</v>
      </c>
      <c r="C148" s="58">
        <v>77593</v>
      </c>
      <c r="D148" s="9"/>
      <c r="E148" s="9"/>
      <c r="F148" s="9"/>
    </row>
    <row r="149" spans="1:9" s="1" customFormat="1" ht="72.75" customHeight="1" outlineLevel="1" x14ac:dyDescent="0.2">
      <c r="A149" s="38" t="s">
        <v>494</v>
      </c>
      <c r="B149" s="63" t="s">
        <v>191</v>
      </c>
      <c r="C149" s="15">
        <f>SUM(C150:C157)</f>
        <v>1317771</v>
      </c>
      <c r="D149" s="9"/>
      <c r="E149" s="9"/>
      <c r="F149" s="9"/>
    </row>
    <row r="150" spans="1:9" s="1" customFormat="1" ht="84.75" customHeight="1" outlineLevel="1" x14ac:dyDescent="0.2">
      <c r="A150" s="38" t="s">
        <v>390</v>
      </c>
      <c r="B150" s="63" t="s">
        <v>389</v>
      </c>
      <c r="C150" s="58">
        <v>1989</v>
      </c>
      <c r="D150" s="14"/>
      <c r="E150" s="14"/>
      <c r="F150" s="14"/>
      <c r="G150" s="12"/>
      <c r="H150" s="12"/>
    </row>
    <row r="151" spans="1:9" s="1" customFormat="1" ht="120.75" customHeight="1" outlineLevel="2" x14ac:dyDescent="0.2">
      <c r="A151" s="38" t="s">
        <v>331</v>
      </c>
      <c r="B151" s="63" t="s">
        <v>232</v>
      </c>
      <c r="C151" s="58">
        <v>74897</v>
      </c>
      <c r="D151" s="9"/>
      <c r="E151" s="9"/>
      <c r="F151" s="9"/>
    </row>
    <row r="152" spans="1:9" s="1" customFormat="1" ht="96.75" customHeight="1" outlineLevel="2" x14ac:dyDescent="0.2">
      <c r="A152" s="40" t="s">
        <v>332</v>
      </c>
      <c r="B152" s="63" t="s">
        <v>233</v>
      </c>
      <c r="C152" s="58">
        <v>281860</v>
      </c>
      <c r="D152" s="9"/>
      <c r="E152" s="9"/>
      <c r="F152" s="9"/>
    </row>
    <row r="153" spans="1:9" s="1" customFormat="1" ht="98.25" customHeight="1" outlineLevel="2" x14ac:dyDescent="0.2">
      <c r="A153" s="38" t="s">
        <v>394</v>
      </c>
      <c r="B153" s="63" t="s">
        <v>393</v>
      </c>
      <c r="C153" s="58">
        <v>34812</v>
      </c>
      <c r="D153" s="9"/>
      <c r="E153" s="9"/>
      <c r="F153" s="9"/>
    </row>
    <row r="154" spans="1:9" s="1" customFormat="1" ht="83.25" customHeight="1" outlineLevel="2" x14ac:dyDescent="0.2">
      <c r="A154" s="38" t="s">
        <v>333</v>
      </c>
      <c r="B154" s="63" t="s">
        <v>234</v>
      </c>
      <c r="C154" s="58">
        <v>9959</v>
      </c>
      <c r="D154" s="9"/>
      <c r="E154" s="9"/>
      <c r="F154" s="9"/>
    </row>
    <row r="155" spans="1:9" s="1" customFormat="1" ht="120" customHeight="1" outlineLevel="2" x14ac:dyDescent="0.2">
      <c r="A155" s="38" t="s">
        <v>334</v>
      </c>
      <c r="B155" s="63" t="s">
        <v>235</v>
      </c>
      <c r="C155" s="58">
        <v>31036</v>
      </c>
      <c r="D155" s="9"/>
      <c r="E155" s="9"/>
      <c r="F155" s="9"/>
    </row>
    <row r="156" spans="1:9" s="1" customFormat="1" ht="72" customHeight="1" outlineLevel="2" x14ac:dyDescent="0.2">
      <c r="A156" s="38" t="s">
        <v>335</v>
      </c>
      <c r="B156" s="63" t="s">
        <v>236</v>
      </c>
      <c r="C156" s="58">
        <v>843600</v>
      </c>
      <c r="D156" s="9"/>
      <c r="E156" s="9"/>
      <c r="F156" s="9"/>
    </row>
    <row r="157" spans="1:9" s="1" customFormat="1" ht="72.75" customHeight="1" outlineLevel="2" x14ac:dyDescent="0.2">
      <c r="A157" s="38" t="s">
        <v>336</v>
      </c>
      <c r="B157" s="63" t="s">
        <v>237</v>
      </c>
      <c r="C157" s="58">
        <v>39618</v>
      </c>
      <c r="D157" s="9"/>
      <c r="E157" s="9"/>
      <c r="F157" s="9"/>
    </row>
    <row r="158" spans="1:9" s="1" customFormat="1" ht="60.75" customHeight="1" outlineLevel="1" x14ac:dyDescent="0.2">
      <c r="A158" s="38" t="s">
        <v>337</v>
      </c>
      <c r="B158" s="63" t="s">
        <v>178</v>
      </c>
      <c r="C158" s="15">
        <f>SUM(C159:C163)</f>
        <v>856062</v>
      </c>
      <c r="D158" s="9"/>
      <c r="E158" s="9"/>
      <c r="F158" s="9"/>
      <c r="G158" s="12"/>
      <c r="H158" s="12"/>
      <c r="I158" s="12"/>
    </row>
    <row r="159" spans="1:9" s="1" customFormat="1" ht="73.5" customHeight="1" outlineLevel="2" x14ac:dyDescent="0.2">
      <c r="A159" s="38" t="s">
        <v>338</v>
      </c>
      <c r="B159" s="63" t="s">
        <v>238</v>
      </c>
      <c r="C159" s="58">
        <v>150000</v>
      </c>
      <c r="D159" s="9"/>
      <c r="E159" s="9"/>
      <c r="F159" s="9"/>
    </row>
    <row r="160" spans="1:9" s="8" customFormat="1" ht="110.25" customHeight="1" outlineLevel="2" x14ac:dyDescent="0.2">
      <c r="A160" s="38" t="s">
        <v>625</v>
      </c>
      <c r="B160" s="63" t="s">
        <v>239</v>
      </c>
      <c r="C160" s="58">
        <v>133500</v>
      </c>
      <c r="D160" s="9"/>
      <c r="E160" s="9"/>
      <c r="F160" s="11"/>
    </row>
    <row r="161" spans="1:9" s="8" customFormat="1" ht="85.5" customHeight="1" outlineLevel="2" x14ac:dyDescent="0.2">
      <c r="A161" s="38" t="s">
        <v>306</v>
      </c>
      <c r="B161" s="63" t="s">
        <v>240</v>
      </c>
      <c r="C161" s="58">
        <v>20000</v>
      </c>
      <c r="D161" s="9"/>
      <c r="E161" s="9"/>
      <c r="F161" s="11"/>
    </row>
    <row r="162" spans="1:9" s="10" customFormat="1" ht="84.75" customHeight="1" outlineLevel="2" x14ac:dyDescent="0.2">
      <c r="A162" s="38" t="s">
        <v>582</v>
      </c>
      <c r="B162" s="63" t="s">
        <v>581</v>
      </c>
      <c r="C162" s="58">
        <v>156097</v>
      </c>
      <c r="D162" s="9"/>
      <c r="E162" s="9"/>
      <c r="F162" s="25"/>
    </row>
    <row r="163" spans="1:9" s="1" customFormat="1" ht="60.75" customHeight="1" outlineLevel="2" x14ac:dyDescent="0.2">
      <c r="A163" s="38" t="s">
        <v>307</v>
      </c>
      <c r="B163" s="63" t="s">
        <v>241</v>
      </c>
      <c r="C163" s="58">
        <v>396465</v>
      </c>
      <c r="D163" s="9"/>
      <c r="E163" s="9"/>
      <c r="F163" s="9"/>
    </row>
    <row r="164" spans="1:9" s="1" customFormat="1" ht="48.75" customHeight="1" outlineLevel="1" x14ac:dyDescent="0.2">
      <c r="A164" s="38" t="s">
        <v>203</v>
      </c>
      <c r="B164" s="63" t="s">
        <v>192</v>
      </c>
      <c r="C164" s="15">
        <f>SUM(C165:C170)</f>
        <v>1711601</v>
      </c>
      <c r="D164" s="9"/>
      <c r="E164" s="9"/>
      <c r="F164" s="9"/>
      <c r="G164" s="12"/>
      <c r="H164" s="12"/>
      <c r="I164" s="12"/>
    </row>
    <row r="165" spans="1:9" s="8" customFormat="1" ht="74.25" customHeight="1" outlineLevel="2" x14ac:dyDescent="0.2">
      <c r="A165" s="38" t="s">
        <v>396</v>
      </c>
      <c r="B165" s="63" t="s">
        <v>395</v>
      </c>
      <c r="C165" s="58">
        <v>83</v>
      </c>
      <c r="D165" s="9"/>
      <c r="E165" s="9"/>
      <c r="F165" s="11"/>
    </row>
    <row r="166" spans="1:9" s="1" customFormat="1" ht="61.5" customHeight="1" outlineLevel="2" x14ac:dyDescent="0.2">
      <c r="A166" s="38" t="s">
        <v>339</v>
      </c>
      <c r="B166" s="63" t="s">
        <v>242</v>
      </c>
      <c r="C166" s="58">
        <v>11262</v>
      </c>
      <c r="D166" s="9"/>
      <c r="E166" s="9"/>
      <c r="F166" s="9"/>
    </row>
    <row r="167" spans="1:9" s="1" customFormat="1" ht="72.75" customHeight="1" outlineLevel="2" x14ac:dyDescent="0.2">
      <c r="A167" s="38" t="s">
        <v>340</v>
      </c>
      <c r="B167" s="63" t="s">
        <v>243</v>
      </c>
      <c r="C167" s="58">
        <v>25513</v>
      </c>
      <c r="D167" s="9"/>
      <c r="E167" s="9"/>
      <c r="F167" s="9"/>
    </row>
    <row r="168" spans="1:9" s="1" customFormat="1" ht="60" customHeight="1" outlineLevel="2" x14ac:dyDescent="0.2">
      <c r="A168" s="38" t="s">
        <v>341</v>
      </c>
      <c r="B168" s="63" t="s">
        <v>244</v>
      </c>
      <c r="C168" s="58">
        <v>492198</v>
      </c>
      <c r="D168" s="9"/>
      <c r="E168" s="9"/>
      <c r="F168" s="9"/>
    </row>
    <row r="169" spans="1:9" s="10" customFormat="1" ht="84" customHeight="1" outlineLevel="2" x14ac:dyDescent="0.2">
      <c r="A169" s="38" t="s">
        <v>495</v>
      </c>
      <c r="B169" s="63" t="s">
        <v>443</v>
      </c>
      <c r="C169" s="58">
        <v>779277</v>
      </c>
      <c r="D169" s="9"/>
      <c r="E169" s="9"/>
      <c r="F169" s="25"/>
    </row>
    <row r="170" spans="1:9" s="10" customFormat="1" ht="59.25" customHeight="1" outlineLevel="2" x14ac:dyDescent="0.2">
      <c r="A170" s="38" t="s">
        <v>626</v>
      </c>
      <c r="B170" s="63" t="s">
        <v>578</v>
      </c>
      <c r="C170" s="58">
        <v>403268</v>
      </c>
      <c r="D170" s="9"/>
      <c r="E170" s="9"/>
      <c r="F170" s="25"/>
    </row>
    <row r="171" spans="1:9" s="1" customFormat="1" ht="72.75" customHeight="1" outlineLevel="1" x14ac:dyDescent="0.2">
      <c r="A171" s="38" t="s">
        <v>342</v>
      </c>
      <c r="B171" s="42" t="s">
        <v>180</v>
      </c>
      <c r="C171" s="15">
        <f>SUM(C172:C176)</f>
        <v>1131000</v>
      </c>
      <c r="D171" s="9"/>
      <c r="E171" s="9"/>
      <c r="F171" s="9"/>
      <c r="G171" s="12"/>
      <c r="H171" s="12"/>
      <c r="I171" s="12"/>
    </row>
    <row r="172" spans="1:9" s="1" customFormat="1" ht="97.5" customHeight="1" outlineLevel="2" x14ac:dyDescent="0.2">
      <c r="A172" s="38" t="s">
        <v>343</v>
      </c>
      <c r="B172" s="63" t="s">
        <v>245</v>
      </c>
      <c r="C172" s="58">
        <v>1000</v>
      </c>
      <c r="D172" s="9"/>
      <c r="E172" s="9"/>
      <c r="F172" s="9"/>
    </row>
    <row r="173" spans="1:9" s="1" customFormat="1" ht="98.25" customHeight="1" outlineLevel="2" x14ac:dyDescent="0.2">
      <c r="A173" s="38" t="s">
        <v>344</v>
      </c>
      <c r="B173" s="63" t="s">
        <v>246</v>
      </c>
      <c r="C173" s="58">
        <v>20000</v>
      </c>
      <c r="D173" s="9"/>
      <c r="E173" s="9"/>
      <c r="F173" s="9"/>
    </row>
    <row r="174" spans="1:9" s="1" customFormat="1" ht="83.25" customHeight="1" outlineLevel="2" x14ac:dyDescent="0.2">
      <c r="A174" s="38" t="s">
        <v>345</v>
      </c>
      <c r="B174" s="63" t="s">
        <v>247</v>
      </c>
      <c r="C174" s="58">
        <v>10000</v>
      </c>
      <c r="D174" s="9"/>
      <c r="E174" s="9"/>
      <c r="F174" s="9"/>
    </row>
    <row r="175" spans="1:9" s="1" customFormat="1" ht="85.5" customHeight="1" outlineLevel="2" x14ac:dyDescent="0.2">
      <c r="A175" s="38" t="s">
        <v>346</v>
      </c>
      <c r="B175" s="63" t="s">
        <v>248</v>
      </c>
      <c r="C175" s="58">
        <v>1000000</v>
      </c>
      <c r="D175" s="9"/>
      <c r="E175" s="9"/>
      <c r="F175" s="9"/>
    </row>
    <row r="176" spans="1:9" s="1" customFormat="1" ht="75" customHeight="1" outlineLevel="2" x14ac:dyDescent="0.2">
      <c r="A176" s="38" t="s">
        <v>347</v>
      </c>
      <c r="B176" s="42" t="s">
        <v>249</v>
      </c>
      <c r="C176" s="58">
        <v>100000</v>
      </c>
      <c r="D176" s="9"/>
      <c r="E176" s="9"/>
      <c r="F176" s="9"/>
    </row>
    <row r="177" spans="1:9" s="1" customFormat="1" ht="60.75" customHeight="1" outlineLevel="1" x14ac:dyDescent="0.2">
      <c r="A177" s="38" t="s">
        <v>204</v>
      </c>
      <c r="B177" s="42" t="s">
        <v>193</v>
      </c>
      <c r="C177" s="15">
        <f>SUM(C178:C184)</f>
        <v>264929</v>
      </c>
      <c r="D177" s="9"/>
      <c r="E177" s="9"/>
      <c r="F177" s="9"/>
      <c r="G177" s="12"/>
      <c r="H177" s="12"/>
      <c r="I177" s="12"/>
    </row>
    <row r="178" spans="1:9" s="10" customFormat="1" ht="71.25" customHeight="1" outlineLevel="2" x14ac:dyDescent="0.2">
      <c r="A178" s="38" t="s">
        <v>444</v>
      </c>
      <c r="B178" s="63" t="s">
        <v>533</v>
      </c>
      <c r="C178" s="58">
        <v>333</v>
      </c>
      <c r="D178" s="9"/>
      <c r="E178" s="9"/>
      <c r="F178" s="25"/>
    </row>
    <row r="179" spans="1:9" s="10" customFormat="1" ht="84" customHeight="1" outlineLevel="2" x14ac:dyDescent="0.2">
      <c r="A179" s="38" t="s">
        <v>498</v>
      </c>
      <c r="B179" s="63" t="s">
        <v>534</v>
      </c>
      <c r="C179" s="58">
        <v>167</v>
      </c>
      <c r="D179" s="9"/>
      <c r="E179" s="9"/>
      <c r="F179" s="25"/>
    </row>
    <row r="180" spans="1:9" s="1" customFormat="1" ht="84.75" customHeight="1" outlineLevel="2" x14ac:dyDescent="0.2">
      <c r="A180" s="38" t="s">
        <v>348</v>
      </c>
      <c r="B180" s="63" t="s">
        <v>250</v>
      </c>
      <c r="C180" s="58">
        <v>33333</v>
      </c>
      <c r="D180" s="9"/>
      <c r="E180" s="9"/>
      <c r="F180" s="9"/>
    </row>
    <row r="181" spans="1:9" s="1" customFormat="1" ht="84.75" customHeight="1" outlineLevel="2" x14ac:dyDescent="0.2">
      <c r="A181" s="38" t="s">
        <v>349</v>
      </c>
      <c r="B181" s="63" t="s">
        <v>251</v>
      </c>
      <c r="C181" s="65">
        <v>187096</v>
      </c>
      <c r="D181" s="9"/>
      <c r="E181" s="9"/>
      <c r="F181" s="9"/>
    </row>
    <row r="182" spans="1:9" s="10" customFormat="1" ht="84.75" customHeight="1" outlineLevel="2" x14ac:dyDescent="0.2">
      <c r="A182" s="38" t="s">
        <v>446</v>
      </c>
      <c r="B182" s="63" t="s">
        <v>445</v>
      </c>
      <c r="C182" s="58">
        <v>667</v>
      </c>
      <c r="D182" s="9"/>
      <c r="E182" s="9"/>
      <c r="F182" s="25"/>
    </row>
    <row r="183" spans="1:9" s="1" customFormat="1" ht="74.25" customHeight="1" outlineLevel="2" x14ac:dyDescent="0.2">
      <c r="A183" s="38" t="s">
        <v>397</v>
      </c>
      <c r="B183" s="63" t="s">
        <v>398</v>
      </c>
      <c r="C183" s="58">
        <v>42333</v>
      </c>
      <c r="D183" s="9"/>
      <c r="E183" s="9"/>
      <c r="F183" s="7"/>
    </row>
    <row r="184" spans="1:9" s="1" customFormat="1" ht="61.5" customHeight="1" outlineLevel="2" x14ac:dyDescent="0.2">
      <c r="A184" s="38" t="s">
        <v>400</v>
      </c>
      <c r="B184" s="42" t="s">
        <v>399</v>
      </c>
      <c r="C184" s="58">
        <v>1000</v>
      </c>
      <c r="D184" s="9"/>
      <c r="E184" s="9"/>
      <c r="F184" s="9"/>
    </row>
    <row r="185" spans="1:9" s="10" customFormat="1" ht="61.5" customHeight="1" outlineLevel="2" x14ac:dyDescent="0.2">
      <c r="A185" s="38" t="s">
        <v>502</v>
      </c>
      <c r="B185" s="42" t="s">
        <v>499</v>
      </c>
      <c r="C185" s="58">
        <f>SUM(C186:C187)</f>
        <v>2046316</v>
      </c>
      <c r="D185" s="9"/>
      <c r="E185" s="9"/>
      <c r="F185" s="25"/>
      <c r="G185" s="13"/>
      <c r="H185" s="13"/>
      <c r="I185" s="13"/>
    </row>
    <row r="186" spans="1:9" s="10" customFormat="1" ht="96" customHeight="1" outlineLevel="2" x14ac:dyDescent="0.2">
      <c r="A186" s="38" t="s">
        <v>503</v>
      </c>
      <c r="B186" s="63" t="s">
        <v>500</v>
      </c>
      <c r="C186" s="58">
        <v>1882105</v>
      </c>
      <c r="D186" s="9"/>
      <c r="E186" s="9"/>
      <c r="F186" s="25"/>
    </row>
    <row r="187" spans="1:9" s="10" customFormat="1" ht="63" customHeight="1" outlineLevel="2" x14ac:dyDescent="0.2">
      <c r="A187" s="38" t="s">
        <v>627</v>
      </c>
      <c r="B187" s="63" t="s">
        <v>501</v>
      </c>
      <c r="C187" s="58">
        <v>164211</v>
      </c>
      <c r="D187" s="9"/>
      <c r="E187" s="9"/>
      <c r="F187" s="25"/>
    </row>
    <row r="188" spans="1:9" s="1" customFormat="1" ht="61.5" customHeight="1" outlineLevel="1" x14ac:dyDescent="0.2">
      <c r="A188" s="38" t="s">
        <v>402</v>
      </c>
      <c r="B188" s="42" t="s">
        <v>383</v>
      </c>
      <c r="C188" s="15">
        <f>C189</f>
        <v>5238</v>
      </c>
      <c r="D188" s="9"/>
      <c r="E188" s="9"/>
      <c r="F188" s="9"/>
    </row>
    <row r="189" spans="1:9" s="1" customFormat="1" ht="61.5" customHeight="1" outlineLevel="1" x14ac:dyDescent="0.2">
      <c r="A189" s="38" t="s">
        <v>403</v>
      </c>
      <c r="B189" s="42" t="s">
        <v>401</v>
      </c>
      <c r="C189" s="15">
        <v>5238</v>
      </c>
      <c r="D189" s="9"/>
      <c r="E189" s="9"/>
      <c r="F189" s="9"/>
    </row>
    <row r="190" spans="1:9" s="1" customFormat="1" ht="61.5" customHeight="1" outlineLevel="1" x14ac:dyDescent="0.2">
      <c r="A190" s="38" t="s">
        <v>205</v>
      </c>
      <c r="B190" s="42" t="s">
        <v>194</v>
      </c>
      <c r="C190" s="15">
        <f>C191</f>
        <v>6345</v>
      </c>
      <c r="D190" s="9"/>
      <c r="E190" s="9"/>
      <c r="F190" s="9"/>
      <c r="G190" s="12"/>
      <c r="H190" s="12"/>
      <c r="I190" s="12"/>
    </row>
    <row r="191" spans="1:9" s="1" customFormat="1" ht="61.5" customHeight="1" outlineLevel="2" x14ac:dyDescent="0.2">
      <c r="A191" s="38" t="s">
        <v>350</v>
      </c>
      <c r="B191" s="42" t="s">
        <v>252</v>
      </c>
      <c r="C191" s="15">
        <v>6345</v>
      </c>
      <c r="D191" s="9"/>
      <c r="E191" s="9"/>
      <c r="F191" s="9"/>
    </row>
    <row r="192" spans="1:9" s="1" customFormat="1" ht="49.5" customHeight="1" outlineLevel="1" x14ac:dyDescent="0.2">
      <c r="A192" s="38" t="s">
        <v>404</v>
      </c>
      <c r="B192" s="42" t="s">
        <v>380</v>
      </c>
      <c r="C192" s="15">
        <v>8885</v>
      </c>
      <c r="D192" s="9"/>
      <c r="E192" s="9"/>
      <c r="F192" s="9"/>
    </row>
    <row r="193" spans="1:9" s="1" customFormat="1" ht="48" customHeight="1" outlineLevel="2" x14ac:dyDescent="0.2">
      <c r="A193" s="38" t="s">
        <v>406</v>
      </c>
      <c r="B193" s="42" t="s">
        <v>405</v>
      </c>
      <c r="C193" s="15">
        <v>8885</v>
      </c>
      <c r="D193" s="9"/>
      <c r="E193" s="9"/>
      <c r="F193" s="9"/>
    </row>
    <row r="194" spans="1:9" s="1" customFormat="1" ht="60.75" customHeight="1" outlineLevel="1" x14ac:dyDescent="0.2">
      <c r="A194" s="38" t="s">
        <v>407</v>
      </c>
      <c r="B194" s="63" t="s">
        <v>381</v>
      </c>
      <c r="C194" s="58">
        <f>C195</f>
        <v>292708194</v>
      </c>
      <c r="D194" s="9"/>
      <c r="E194" s="9"/>
      <c r="F194" s="9"/>
      <c r="G194" s="12"/>
      <c r="H194" s="12"/>
      <c r="I194" s="12"/>
    </row>
    <row r="195" spans="1:9" s="1" customFormat="1" ht="73.5" customHeight="1" outlineLevel="2" x14ac:dyDescent="0.2">
      <c r="A195" s="38" t="s">
        <v>408</v>
      </c>
      <c r="B195" s="42" t="s">
        <v>308</v>
      </c>
      <c r="C195" s="15">
        <v>292708194</v>
      </c>
      <c r="D195" s="9"/>
      <c r="E195" s="9"/>
      <c r="F195" s="9"/>
    </row>
    <row r="196" spans="1:9" s="9" customFormat="1" ht="49.5" customHeight="1" outlineLevel="2" x14ac:dyDescent="0.2">
      <c r="A196" s="51" t="s">
        <v>387</v>
      </c>
      <c r="B196" s="63" t="s">
        <v>386</v>
      </c>
      <c r="C196" s="58">
        <f>C197</f>
        <v>40868488</v>
      </c>
    </row>
    <row r="197" spans="1:9" s="9" customFormat="1" ht="60.75" customHeight="1" outlineLevel="1" x14ac:dyDescent="0.2">
      <c r="A197" s="38" t="s">
        <v>351</v>
      </c>
      <c r="B197" s="42" t="s">
        <v>285</v>
      </c>
      <c r="C197" s="15">
        <v>40868488</v>
      </c>
      <c r="F197" s="14"/>
    </row>
    <row r="198" spans="1:9" s="9" customFormat="1" ht="48.75" customHeight="1" outlineLevel="1" x14ac:dyDescent="0.2">
      <c r="A198" s="52" t="s">
        <v>388</v>
      </c>
      <c r="B198" s="42" t="s">
        <v>379</v>
      </c>
      <c r="C198" s="58">
        <f>C199+C200</f>
        <v>309482</v>
      </c>
    </row>
    <row r="199" spans="1:9" s="9" customFormat="1" ht="60.75" customHeight="1" outlineLevel="2" x14ac:dyDescent="0.2">
      <c r="A199" s="52" t="s">
        <v>391</v>
      </c>
      <c r="B199" s="42" t="s">
        <v>378</v>
      </c>
      <c r="C199" s="15">
        <v>25417</v>
      </c>
      <c r="F199" s="14"/>
    </row>
    <row r="200" spans="1:9" s="9" customFormat="1" ht="62.25" customHeight="1" outlineLevel="2" x14ac:dyDescent="0.2">
      <c r="A200" s="38" t="s">
        <v>352</v>
      </c>
      <c r="B200" s="42" t="s">
        <v>323</v>
      </c>
      <c r="C200" s="15">
        <v>284065</v>
      </c>
    </row>
    <row r="201" spans="1:9" s="10" customFormat="1" ht="73.5" customHeight="1" outlineLevel="2" x14ac:dyDescent="0.2">
      <c r="A201" s="38" t="s">
        <v>535</v>
      </c>
      <c r="B201" s="42" t="s">
        <v>447</v>
      </c>
      <c r="C201" s="58">
        <f>C202</f>
        <v>2173233</v>
      </c>
      <c r="D201" s="9"/>
      <c r="E201" s="9"/>
      <c r="F201" s="25"/>
    </row>
    <row r="202" spans="1:9" s="10" customFormat="1" ht="73.5" customHeight="1" outlineLevel="2" x14ac:dyDescent="0.2">
      <c r="A202" s="38" t="s">
        <v>628</v>
      </c>
      <c r="B202" s="42" t="s">
        <v>448</v>
      </c>
      <c r="C202" s="15">
        <v>2173233</v>
      </c>
      <c r="D202" s="9"/>
      <c r="E202" s="9"/>
      <c r="F202" s="25"/>
    </row>
    <row r="203" spans="1:9" s="1" customFormat="1" ht="61.5" customHeight="1" outlineLevel="1" x14ac:dyDescent="0.2">
      <c r="A203" s="53" t="s">
        <v>392</v>
      </c>
      <c r="B203" s="42" t="s">
        <v>195</v>
      </c>
      <c r="C203" s="15">
        <f>SUM(C204:C208)</f>
        <v>637316</v>
      </c>
      <c r="D203" s="9"/>
      <c r="E203" s="9"/>
      <c r="F203" s="9"/>
    </row>
    <row r="204" spans="1:9" s="1" customFormat="1" ht="85.5" customHeight="1" outlineLevel="2" x14ac:dyDescent="0.2">
      <c r="A204" s="38" t="s">
        <v>686</v>
      </c>
      <c r="B204" s="42" t="s">
        <v>253</v>
      </c>
      <c r="C204" s="15">
        <v>171110</v>
      </c>
      <c r="D204" s="9"/>
      <c r="E204" s="9"/>
      <c r="F204" s="14"/>
    </row>
    <row r="205" spans="1:9" s="1" customFormat="1" ht="84.75" customHeight="1" outlineLevel="2" x14ac:dyDescent="0.2">
      <c r="A205" s="38" t="s">
        <v>629</v>
      </c>
      <c r="B205" s="42" t="s">
        <v>424</v>
      </c>
      <c r="C205" s="15">
        <v>194143</v>
      </c>
      <c r="D205" s="9"/>
      <c r="E205" s="9"/>
      <c r="F205" s="9"/>
    </row>
    <row r="206" spans="1:9" s="1" customFormat="1" ht="85.5" customHeight="1" outlineLevel="2" x14ac:dyDescent="0.2">
      <c r="A206" s="38" t="s">
        <v>687</v>
      </c>
      <c r="B206" s="42" t="s">
        <v>425</v>
      </c>
      <c r="C206" s="15">
        <v>39286</v>
      </c>
      <c r="D206" s="9"/>
      <c r="E206" s="9"/>
      <c r="F206" s="9"/>
    </row>
    <row r="207" spans="1:9" s="8" customFormat="1" ht="84.75" customHeight="1" outlineLevel="2" x14ac:dyDescent="0.2">
      <c r="A207" s="38" t="s">
        <v>688</v>
      </c>
      <c r="B207" s="42" t="s">
        <v>449</v>
      </c>
      <c r="C207" s="15">
        <v>133476</v>
      </c>
      <c r="D207" s="9"/>
      <c r="E207" s="9"/>
      <c r="F207" s="11"/>
    </row>
    <row r="208" spans="1:9" s="1" customFormat="1" ht="62.25" customHeight="1" outlineLevel="2" x14ac:dyDescent="0.2">
      <c r="A208" s="38" t="s">
        <v>689</v>
      </c>
      <c r="B208" s="42" t="s">
        <v>254</v>
      </c>
      <c r="C208" s="15">
        <v>99301</v>
      </c>
      <c r="D208" s="9"/>
      <c r="E208" s="9"/>
      <c r="F208" s="9"/>
    </row>
    <row r="209" spans="1:6" s="1" customFormat="1" ht="84.75" customHeight="1" outlineLevel="1" x14ac:dyDescent="0.2">
      <c r="A209" s="38" t="s">
        <v>206</v>
      </c>
      <c r="B209" s="42" t="s">
        <v>196</v>
      </c>
      <c r="C209" s="15">
        <f>C210</f>
        <v>32000</v>
      </c>
      <c r="D209" s="9"/>
      <c r="E209" s="9"/>
      <c r="F209" s="9"/>
    </row>
    <row r="210" spans="1:6" s="1" customFormat="1" ht="87" customHeight="1" outlineLevel="2" x14ac:dyDescent="0.2">
      <c r="A210" s="38" t="s">
        <v>309</v>
      </c>
      <c r="B210" s="42" t="s">
        <v>255</v>
      </c>
      <c r="C210" s="15">
        <v>32000</v>
      </c>
      <c r="D210" s="9"/>
      <c r="E210" s="9"/>
      <c r="F210" s="9"/>
    </row>
    <row r="211" spans="1:6" s="1" customFormat="1" ht="73.5" customHeight="1" outlineLevel="1" x14ac:dyDescent="0.2">
      <c r="A211" s="38" t="s">
        <v>319</v>
      </c>
      <c r="B211" s="42" t="s">
        <v>213</v>
      </c>
      <c r="C211" s="15">
        <f>SUM(C212:C216)</f>
        <v>396969</v>
      </c>
      <c r="D211" s="9"/>
      <c r="E211" s="9"/>
      <c r="F211" s="9"/>
    </row>
    <row r="212" spans="1:6" s="1" customFormat="1" ht="86.25" customHeight="1" outlineLevel="2" x14ac:dyDescent="0.2">
      <c r="A212" s="38" t="s">
        <v>353</v>
      </c>
      <c r="B212" s="42" t="s">
        <v>278</v>
      </c>
      <c r="C212" s="15">
        <v>2899</v>
      </c>
      <c r="D212" s="9"/>
      <c r="E212" s="9"/>
      <c r="F212" s="14"/>
    </row>
    <row r="213" spans="1:6" s="1" customFormat="1" ht="97.5" customHeight="1" outlineLevel="2" x14ac:dyDescent="0.2">
      <c r="A213" s="38" t="s">
        <v>354</v>
      </c>
      <c r="B213" s="42" t="s">
        <v>256</v>
      </c>
      <c r="C213" s="15">
        <v>60326</v>
      </c>
      <c r="D213" s="9"/>
      <c r="E213" s="9"/>
      <c r="F213" s="9"/>
    </row>
    <row r="214" spans="1:6" s="1" customFormat="1" ht="96" outlineLevel="2" x14ac:dyDescent="0.2">
      <c r="A214" s="38" t="s">
        <v>355</v>
      </c>
      <c r="B214" s="42" t="s">
        <v>257</v>
      </c>
      <c r="C214" s="15">
        <v>121074</v>
      </c>
      <c r="D214" s="9"/>
      <c r="E214" s="9"/>
      <c r="F214" s="9"/>
    </row>
    <row r="215" spans="1:6" s="1" customFormat="1" ht="122.25" customHeight="1" outlineLevel="2" x14ac:dyDescent="0.2">
      <c r="A215" s="38" t="s">
        <v>356</v>
      </c>
      <c r="B215" s="42" t="s">
        <v>258</v>
      </c>
      <c r="C215" s="15">
        <v>95058</v>
      </c>
      <c r="D215" s="9"/>
      <c r="E215" s="9"/>
      <c r="F215" s="9"/>
    </row>
    <row r="216" spans="1:6" s="1" customFormat="1" ht="74.25" customHeight="1" outlineLevel="2" x14ac:dyDescent="0.2">
      <c r="A216" s="38" t="s">
        <v>357</v>
      </c>
      <c r="B216" s="42" t="s">
        <v>259</v>
      </c>
      <c r="C216" s="15">
        <v>117612</v>
      </c>
      <c r="D216" s="9"/>
      <c r="E216" s="9"/>
      <c r="F216" s="9"/>
    </row>
    <row r="217" spans="1:6" s="1" customFormat="1" ht="133.5" customHeight="1" outlineLevel="1" x14ac:dyDescent="0.2">
      <c r="A217" s="38" t="s">
        <v>207</v>
      </c>
      <c r="B217" s="42" t="s">
        <v>179</v>
      </c>
      <c r="C217" s="15">
        <v>9383</v>
      </c>
      <c r="D217" s="9"/>
      <c r="E217" s="9"/>
      <c r="F217" s="9"/>
    </row>
    <row r="218" spans="1:6" s="1" customFormat="1" ht="61.5" customHeight="1" outlineLevel="1" x14ac:dyDescent="0.2">
      <c r="A218" s="38" t="s">
        <v>208</v>
      </c>
      <c r="B218" s="42" t="s">
        <v>197</v>
      </c>
      <c r="C218" s="15">
        <v>167</v>
      </c>
      <c r="D218" s="9"/>
      <c r="E218" s="9"/>
      <c r="F218" s="9"/>
    </row>
    <row r="219" spans="1:6" s="1" customFormat="1" ht="60" outlineLevel="1" x14ac:dyDescent="0.2">
      <c r="A219" s="38" t="s">
        <v>209</v>
      </c>
      <c r="B219" s="42" t="s">
        <v>198</v>
      </c>
      <c r="C219" s="15">
        <f>SUM(C220:C222)</f>
        <v>288271</v>
      </c>
      <c r="D219" s="9"/>
      <c r="E219" s="9"/>
      <c r="F219" s="9"/>
    </row>
    <row r="220" spans="1:6" s="1" customFormat="1" ht="87" customHeight="1" outlineLevel="2" x14ac:dyDescent="0.2">
      <c r="A220" s="38" t="s">
        <v>358</v>
      </c>
      <c r="B220" s="42" t="s">
        <v>260</v>
      </c>
      <c r="C220" s="15">
        <v>60102</v>
      </c>
      <c r="D220" s="9"/>
      <c r="E220" s="9"/>
      <c r="F220" s="9"/>
    </row>
    <row r="221" spans="1:6" s="1" customFormat="1" ht="98.25" customHeight="1" outlineLevel="2" x14ac:dyDescent="0.2">
      <c r="A221" s="38" t="s">
        <v>359</v>
      </c>
      <c r="B221" s="42" t="s">
        <v>261</v>
      </c>
      <c r="C221" s="15">
        <v>181173</v>
      </c>
      <c r="D221" s="9"/>
      <c r="E221" s="9"/>
      <c r="F221" s="9"/>
    </row>
    <row r="222" spans="1:6" s="1" customFormat="1" ht="60.75" customHeight="1" outlineLevel="2" x14ac:dyDescent="0.2">
      <c r="A222" s="38" t="s">
        <v>360</v>
      </c>
      <c r="B222" s="42" t="s">
        <v>262</v>
      </c>
      <c r="C222" s="15">
        <v>46996</v>
      </c>
      <c r="D222" s="9"/>
      <c r="E222" s="9"/>
      <c r="F222" s="9"/>
    </row>
    <row r="223" spans="1:6" s="1" customFormat="1" ht="60.75" customHeight="1" outlineLevel="1" x14ac:dyDescent="0.2">
      <c r="A223" s="38" t="s">
        <v>361</v>
      </c>
      <c r="B223" s="42" t="s">
        <v>181</v>
      </c>
      <c r="C223" s="15">
        <f>SUM(C224:C225)</f>
        <v>620000</v>
      </c>
      <c r="D223" s="9"/>
      <c r="E223" s="9"/>
      <c r="F223" s="9"/>
    </row>
    <row r="224" spans="1:6" s="1" customFormat="1" ht="120.75" customHeight="1" outlineLevel="2" x14ac:dyDescent="0.2">
      <c r="A224" s="38" t="s">
        <v>362</v>
      </c>
      <c r="B224" s="42" t="s">
        <v>263</v>
      </c>
      <c r="C224" s="15">
        <v>10000</v>
      </c>
      <c r="D224" s="9"/>
      <c r="E224" s="9"/>
      <c r="F224" s="9"/>
    </row>
    <row r="225" spans="1:6" s="1" customFormat="1" ht="60" customHeight="1" outlineLevel="2" x14ac:dyDescent="0.2">
      <c r="A225" s="38" t="s">
        <v>363</v>
      </c>
      <c r="B225" s="42" t="s">
        <v>264</v>
      </c>
      <c r="C225" s="58">
        <v>610000</v>
      </c>
      <c r="D225" s="9"/>
      <c r="E225" s="9"/>
      <c r="F225" s="9"/>
    </row>
    <row r="226" spans="1:6" s="1" customFormat="1" ht="49.5" customHeight="1" outlineLevel="1" x14ac:dyDescent="0.2">
      <c r="A226" s="38" t="s">
        <v>310</v>
      </c>
      <c r="B226" s="42" t="s">
        <v>210</v>
      </c>
      <c r="C226" s="15">
        <f>SUM(C227:C235)</f>
        <v>3922352</v>
      </c>
      <c r="D226" s="9"/>
      <c r="E226" s="9"/>
      <c r="F226" s="9"/>
    </row>
    <row r="227" spans="1:6" s="1" customFormat="1" ht="121.5" customHeight="1" outlineLevel="1" x14ac:dyDescent="0.2">
      <c r="A227" s="54" t="s">
        <v>427</v>
      </c>
      <c r="B227" s="42" t="s">
        <v>426</v>
      </c>
      <c r="C227" s="15">
        <v>1464816</v>
      </c>
      <c r="D227" s="9"/>
      <c r="E227" s="9"/>
      <c r="F227" s="9"/>
    </row>
    <row r="228" spans="1:6" s="1" customFormat="1" ht="60" outlineLevel="2" x14ac:dyDescent="0.2">
      <c r="A228" s="38" t="s">
        <v>364</v>
      </c>
      <c r="B228" s="63" t="s">
        <v>265</v>
      </c>
      <c r="C228" s="58">
        <v>7383</v>
      </c>
      <c r="D228" s="9"/>
      <c r="E228" s="9"/>
      <c r="F228" s="9"/>
    </row>
    <row r="229" spans="1:6" s="1" customFormat="1" ht="84" outlineLevel="2" x14ac:dyDescent="0.2">
      <c r="A229" s="38" t="s">
        <v>365</v>
      </c>
      <c r="B229" s="63" t="s">
        <v>266</v>
      </c>
      <c r="C229" s="58">
        <v>6000</v>
      </c>
      <c r="D229" s="9"/>
      <c r="E229" s="9"/>
      <c r="F229" s="9"/>
    </row>
    <row r="230" spans="1:6" s="1" customFormat="1" ht="60" outlineLevel="2" x14ac:dyDescent="0.2">
      <c r="A230" s="38" t="s">
        <v>366</v>
      </c>
      <c r="B230" s="63" t="s">
        <v>267</v>
      </c>
      <c r="C230" s="58">
        <v>29845</v>
      </c>
      <c r="D230" s="9"/>
      <c r="E230" s="9"/>
      <c r="F230" s="9"/>
    </row>
    <row r="231" spans="1:6" s="1" customFormat="1" ht="72" outlineLevel="2" x14ac:dyDescent="0.2">
      <c r="A231" s="38" t="s">
        <v>367</v>
      </c>
      <c r="B231" s="63" t="s">
        <v>268</v>
      </c>
      <c r="C231" s="58">
        <v>25000</v>
      </c>
      <c r="D231" s="9"/>
      <c r="E231" s="9"/>
      <c r="F231" s="9"/>
    </row>
    <row r="232" spans="1:6" s="10" customFormat="1" ht="60.75" customHeight="1" outlineLevel="2" x14ac:dyDescent="0.2">
      <c r="A232" s="38" t="s">
        <v>630</v>
      </c>
      <c r="B232" s="63" t="s">
        <v>579</v>
      </c>
      <c r="C232" s="58">
        <v>428571</v>
      </c>
      <c r="D232" s="9"/>
      <c r="E232" s="9"/>
      <c r="F232" s="25"/>
    </row>
    <row r="233" spans="1:6" s="1" customFormat="1" ht="98.25" customHeight="1" outlineLevel="2" x14ac:dyDescent="0.2">
      <c r="A233" s="38" t="s">
        <v>368</v>
      </c>
      <c r="B233" s="63" t="s">
        <v>269</v>
      </c>
      <c r="C233" s="58">
        <v>299857</v>
      </c>
      <c r="D233" s="9"/>
      <c r="E233" s="9"/>
      <c r="F233" s="9"/>
    </row>
    <row r="234" spans="1:6" s="1" customFormat="1" ht="108" outlineLevel="2" x14ac:dyDescent="0.2">
      <c r="A234" s="38" t="s">
        <v>369</v>
      </c>
      <c r="B234" s="63" t="s">
        <v>270</v>
      </c>
      <c r="C234" s="58">
        <v>417516</v>
      </c>
      <c r="D234" s="9"/>
      <c r="E234" s="9"/>
      <c r="F234" s="9"/>
    </row>
    <row r="235" spans="1:6" s="1" customFormat="1" ht="60.75" customHeight="1" outlineLevel="2" x14ac:dyDescent="0.2">
      <c r="A235" s="38" t="s">
        <v>370</v>
      </c>
      <c r="B235" s="63" t="s">
        <v>271</v>
      </c>
      <c r="C235" s="58">
        <v>1243364</v>
      </c>
      <c r="D235" s="9"/>
      <c r="E235" s="9"/>
      <c r="F235" s="9"/>
    </row>
    <row r="236" spans="1:6" s="1" customFormat="1" ht="61.5" customHeight="1" outlineLevel="1" x14ac:dyDescent="0.2">
      <c r="A236" s="38" t="s">
        <v>211</v>
      </c>
      <c r="B236" s="42" t="s">
        <v>199</v>
      </c>
      <c r="C236" s="15">
        <f>SUM(C237:C246)</f>
        <v>10218146</v>
      </c>
      <c r="D236" s="9"/>
      <c r="E236" s="9"/>
      <c r="F236" s="9"/>
    </row>
    <row r="237" spans="1:6" s="1" customFormat="1" ht="72" outlineLevel="1" x14ac:dyDescent="0.2">
      <c r="A237" s="54" t="s">
        <v>429</v>
      </c>
      <c r="B237" s="63" t="s">
        <v>428</v>
      </c>
      <c r="C237" s="58">
        <v>667</v>
      </c>
      <c r="D237" s="9"/>
      <c r="E237" s="9"/>
      <c r="F237" s="9"/>
    </row>
    <row r="238" spans="1:6" s="1" customFormat="1" ht="75" customHeight="1" outlineLevel="2" x14ac:dyDescent="0.2">
      <c r="A238" s="38" t="s">
        <v>371</v>
      </c>
      <c r="B238" s="63" t="s">
        <v>272</v>
      </c>
      <c r="C238" s="58">
        <v>48716</v>
      </c>
      <c r="D238" s="9"/>
      <c r="E238" s="9"/>
      <c r="F238" s="9"/>
    </row>
    <row r="239" spans="1:6" s="1" customFormat="1" ht="72" outlineLevel="2" x14ac:dyDescent="0.2">
      <c r="A239" s="38" t="s">
        <v>372</v>
      </c>
      <c r="B239" s="63" t="s">
        <v>273</v>
      </c>
      <c r="C239" s="58">
        <v>262667</v>
      </c>
      <c r="D239" s="9"/>
      <c r="E239" s="9"/>
      <c r="F239" s="9"/>
    </row>
    <row r="240" spans="1:6" s="1" customFormat="1" ht="168.75" customHeight="1" outlineLevel="2" x14ac:dyDescent="0.2">
      <c r="A240" s="38" t="s">
        <v>373</v>
      </c>
      <c r="B240" s="63" t="s">
        <v>274</v>
      </c>
      <c r="C240" s="58">
        <v>21893</v>
      </c>
      <c r="D240" s="9"/>
      <c r="E240" s="9"/>
      <c r="F240" s="9"/>
    </row>
    <row r="241" spans="1:6" s="10" customFormat="1" ht="73.5" customHeight="1" outlineLevel="2" x14ac:dyDescent="0.2">
      <c r="A241" s="38" t="s">
        <v>505</v>
      </c>
      <c r="B241" s="66" t="s">
        <v>504</v>
      </c>
      <c r="C241" s="58">
        <v>25143</v>
      </c>
      <c r="D241" s="9"/>
      <c r="E241" s="9"/>
      <c r="F241" s="25"/>
    </row>
    <row r="242" spans="1:6" s="10" customFormat="1" ht="84.75" customHeight="1" outlineLevel="2" x14ac:dyDescent="0.2">
      <c r="A242" s="38" t="s">
        <v>631</v>
      </c>
      <c r="B242" s="66" t="s">
        <v>580</v>
      </c>
      <c r="C242" s="58">
        <v>1667</v>
      </c>
      <c r="D242" s="9"/>
      <c r="E242" s="9"/>
      <c r="F242" s="25"/>
    </row>
    <row r="243" spans="1:6" s="8" customFormat="1" ht="85.5" customHeight="1" outlineLevel="2" x14ac:dyDescent="0.2">
      <c r="A243" s="38" t="s">
        <v>430</v>
      </c>
      <c r="B243" s="66" t="s">
        <v>431</v>
      </c>
      <c r="C243" s="58">
        <v>34286</v>
      </c>
      <c r="D243" s="9"/>
      <c r="E243" s="9"/>
      <c r="F243" s="11"/>
    </row>
    <row r="244" spans="1:6" s="11" customFormat="1" ht="74.25" customHeight="1" outlineLevel="2" x14ac:dyDescent="0.2">
      <c r="A244" s="38" t="s">
        <v>432</v>
      </c>
      <c r="B244" s="66" t="s">
        <v>435</v>
      </c>
      <c r="C244" s="58">
        <v>6667</v>
      </c>
      <c r="D244" s="9"/>
      <c r="E244" s="9"/>
    </row>
    <row r="245" spans="1:6" s="1" customFormat="1" ht="72" outlineLevel="2" x14ac:dyDescent="0.2">
      <c r="A245" s="38" t="s">
        <v>374</v>
      </c>
      <c r="B245" s="63" t="s">
        <v>275</v>
      </c>
      <c r="C245" s="58">
        <v>99649</v>
      </c>
      <c r="D245" s="9"/>
      <c r="E245" s="9"/>
      <c r="F245" s="9"/>
    </row>
    <row r="246" spans="1:6" s="1" customFormat="1" ht="62.25" customHeight="1" outlineLevel="2" x14ac:dyDescent="0.2">
      <c r="A246" s="38" t="s">
        <v>375</v>
      </c>
      <c r="B246" s="63" t="s">
        <v>276</v>
      </c>
      <c r="C246" s="58">
        <v>9716791</v>
      </c>
      <c r="D246" s="9"/>
      <c r="E246" s="9"/>
      <c r="F246" s="9"/>
    </row>
    <row r="247" spans="1:6" s="10" customFormat="1" ht="84" customHeight="1" outlineLevel="2" x14ac:dyDescent="0.2">
      <c r="A247" s="38" t="s">
        <v>575</v>
      </c>
      <c r="B247" s="63" t="s">
        <v>574</v>
      </c>
      <c r="C247" s="58">
        <v>82183</v>
      </c>
      <c r="D247" s="9"/>
      <c r="E247" s="9"/>
      <c r="F247" s="25"/>
    </row>
    <row r="248" spans="1:6" s="1" customFormat="1" ht="39.75" customHeight="1" outlineLevel="1" x14ac:dyDescent="0.2">
      <c r="A248" s="38" t="s">
        <v>212</v>
      </c>
      <c r="B248" s="63" t="s">
        <v>536</v>
      </c>
      <c r="C248" s="58">
        <v>1926315</v>
      </c>
      <c r="D248" s="9"/>
      <c r="E248" s="9"/>
      <c r="F248" s="9"/>
    </row>
    <row r="249" spans="1:6" s="1" customFormat="1" ht="61.5" customHeight="1" outlineLevel="1" x14ac:dyDescent="0.2">
      <c r="A249" s="38" t="s">
        <v>182</v>
      </c>
      <c r="B249" s="63" t="s">
        <v>175</v>
      </c>
      <c r="C249" s="58">
        <v>28256836</v>
      </c>
      <c r="D249" s="9"/>
      <c r="E249" s="9"/>
      <c r="F249" s="9"/>
    </row>
    <row r="250" spans="1:6" s="1" customFormat="1" ht="61.5" customHeight="1" outlineLevel="1" x14ac:dyDescent="0.2">
      <c r="A250" s="38" t="s">
        <v>183</v>
      </c>
      <c r="B250" s="63" t="s">
        <v>184</v>
      </c>
      <c r="C250" s="58">
        <v>180000</v>
      </c>
      <c r="D250" s="9"/>
      <c r="E250" s="9"/>
      <c r="F250" s="9"/>
    </row>
    <row r="251" spans="1:6" s="1" customFormat="1" ht="49.5" customHeight="1" outlineLevel="1" x14ac:dyDescent="0.2">
      <c r="A251" s="38" t="s">
        <v>185</v>
      </c>
      <c r="B251" s="63" t="s">
        <v>186</v>
      </c>
      <c r="C251" s="58">
        <v>13151134</v>
      </c>
      <c r="D251" s="9"/>
      <c r="E251" s="9"/>
      <c r="F251" s="9"/>
    </row>
    <row r="252" spans="1:6" s="1" customFormat="1" ht="37.5" customHeight="1" outlineLevel="1" x14ac:dyDescent="0.2">
      <c r="A252" s="38" t="s">
        <v>423</v>
      </c>
      <c r="B252" s="63" t="s">
        <v>382</v>
      </c>
      <c r="C252" s="58">
        <v>135078</v>
      </c>
      <c r="D252" s="9"/>
      <c r="E252" s="9"/>
      <c r="F252" s="9"/>
    </row>
    <row r="253" spans="1:6" s="1" customFormat="1" ht="48.75" customHeight="1" outlineLevel="1" x14ac:dyDescent="0.2">
      <c r="A253" s="38" t="s">
        <v>422</v>
      </c>
      <c r="B253" s="63" t="s">
        <v>187</v>
      </c>
      <c r="C253" s="58">
        <v>107327</v>
      </c>
      <c r="D253" s="9"/>
      <c r="E253" s="9"/>
      <c r="F253" s="9"/>
    </row>
    <row r="254" spans="1:6" s="10" customFormat="1" ht="39" customHeight="1" outlineLevel="2" x14ac:dyDescent="0.2">
      <c r="A254" s="38" t="s">
        <v>571</v>
      </c>
      <c r="B254" s="67" t="s">
        <v>594</v>
      </c>
      <c r="C254" s="58">
        <v>16223</v>
      </c>
      <c r="D254" s="9"/>
      <c r="E254" s="9"/>
      <c r="F254" s="25"/>
    </row>
    <row r="255" spans="1:6" s="10" customFormat="1" ht="48.75" customHeight="1" outlineLevel="2" x14ac:dyDescent="0.2">
      <c r="A255" s="40" t="s">
        <v>325</v>
      </c>
      <c r="B255" s="67" t="s">
        <v>188</v>
      </c>
      <c r="C255" s="58">
        <f>C256</f>
        <v>75275</v>
      </c>
      <c r="D255" s="9"/>
      <c r="E255" s="9"/>
      <c r="F255" s="25"/>
    </row>
    <row r="256" spans="1:6" s="10" customFormat="1" ht="84.75" customHeight="1" outlineLevel="2" x14ac:dyDescent="0.2">
      <c r="A256" s="55" t="s">
        <v>540</v>
      </c>
      <c r="B256" s="67" t="s">
        <v>506</v>
      </c>
      <c r="C256" s="15">
        <v>75275</v>
      </c>
      <c r="D256" s="9"/>
      <c r="E256" s="9"/>
      <c r="F256" s="25"/>
    </row>
    <row r="257" spans="1:6" s="1" customFormat="1" ht="48.75" customHeight="1" outlineLevel="1" x14ac:dyDescent="0.2">
      <c r="A257" s="38" t="s">
        <v>177</v>
      </c>
      <c r="B257" s="63" t="s">
        <v>176</v>
      </c>
      <c r="C257" s="15">
        <v>20929976</v>
      </c>
      <c r="D257" s="9"/>
      <c r="E257" s="9"/>
      <c r="F257" s="9"/>
    </row>
    <row r="258" spans="1:6" s="10" customFormat="1" ht="73.5" customHeight="1" outlineLevel="2" x14ac:dyDescent="0.2">
      <c r="A258" s="38" t="s">
        <v>617</v>
      </c>
      <c r="B258" s="63" t="s">
        <v>616</v>
      </c>
      <c r="C258" s="15">
        <v>164669000</v>
      </c>
      <c r="D258" s="9"/>
      <c r="E258" s="9"/>
      <c r="F258" s="25"/>
    </row>
    <row r="259" spans="1:6" s="1" customFormat="1" ht="17.25" customHeight="1" x14ac:dyDescent="0.2">
      <c r="A259" s="56" t="s">
        <v>377</v>
      </c>
      <c r="B259" s="64" t="s">
        <v>510</v>
      </c>
      <c r="C259" s="36">
        <f>C260</f>
        <v>25200015</v>
      </c>
      <c r="D259" s="9"/>
      <c r="E259" s="82"/>
      <c r="F259" s="9"/>
    </row>
    <row r="260" spans="1:6" s="1" customFormat="1" ht="16.5" customHeight="1" x14ac:dyDescent="0.2">
      <c r="A260" s="57" t="s">
        <v>539</v>
      </c>
      <c r="B260" s="63" t="s">
        <v>538</v>
      </c>
      <c r="C260" s="15">
        <f>C261</f>
        <v>25200015</v>
      </c>
      <c r="D260" s="9"/>
      <c r="E260" s="82"/>
      <c r="F260" s="9"/>
    </row>
    <row r="261" spans="1:6" s="1" customFormat="1" ht="18" customHeight="1" x14ac:dyDescent="0.2">
      <c r="A261" s="38" t="s">
        <v>433</v>
      </c>
      <c r="B261" s="63" t="s">
        <v>537</v>
      </c>
      <c r="C261" s="15">
        <v>25200015</v>
      </c>
      <c r="D261" s="79"/>
      <c r="E261" s="82"/>
      <c r="F261" s="9"/>
    </row>
    <row r="262" spans="1:6" s="7" customFormat="1" ht="12.75" x14ac:dyDescent="0.2">
      <c r="A262" s="32" t="s">
        <v>143</v>
      </c>
      <c r="B262" s="33" t="s">
        <v>48</v>
      </c>
      <c r="C262" s="34">
        <f>C263+C348</f>
        <v>14266441615.370001</v>
      </c>
      <c r="D262" s="79"/>
      <c r="E262" s="83"/>
    </row>
    <row r="263" spans="1:6" s="7" customFormat="1" ht="24" x14ac:dyDescent="0.2">
      <c r="A263" s="32" t="s">
        <v>49</v>
      </c>
      <c r="B263" s="33" t="s">
        <v>50</v>
      </c>
      <c r="C263" s="34">
        <f>C264+C266+C324+C341</f>
        <v>13467427700</v>
      </c>
      <c r="E263" s="83"/>
    </row>
    <row r="264" spans="1:6" s="7" customFormat="1" ht="12.75" x14ac:dyDescent="0.2">
      <c r="A264" s="32" t="s">
        <v>81</v>
      </c>
      <c r="B264" s="33" t="s">
        <v>94</v>
      </c>
      <c r="C264" s="34">
        <f t="shared" ref="C264" si="0">C265</f>
        <v>1271688000</v>
      </c>
      <c r="E264" s="83"/>
    </row>
    <row r="265" spans="1:6" ht="36" x14ac:dyDescent="0.2">
      <c r="A265" s="38" t="s">
        <v>80</v>
      </c>
      <c r="B265" s="35" t="s">
        <v>95</v>
      </c>
      <c r="C265" s="70">
        <v>1271688000</v>
      </c>
      <c r="E265" s="83"/>
    </row>
    <row r="266" spans="1:6" ht="24" x14ac:dyDescent="0.2">
      <c r="A266" s="32" t="s">
        <v>51</v>
      </c>
      <c r="B266" s="33" t="s">
        <v>96</v>
      </c>
      <c r="C266" s="34">
        <f>SUM(C267:C323)</f>
        <v>9972497100</v>
      </c>
      <c r="D266" s="79"/>
      <c r="E266" s="83"/>
    </row>
    <row r="267" spans="1:6" ht="24" x14ac:dyDescent="0.2">
      <c r="A267" s="68" t="s">
        <v>144</v>
      </c>
      <c r="B267" s="69" t="s">
        <v>145</v>
      </c>
      <c r="C267" s="70">
        <v>1961635500</v>
      </c>
    </row>
    <row r="268" spans="1:6" ht="24" x14ac:dyDescent="0.2">
      <c r="A268" s="68" t="s">
        <v>547</v>
      </c>
      <c r="B268" s="71" t="s">
        <v>546</v>
      </c>
      <c r="C268" s="72">
        <v>3065100</v>
      </c>
    </row>
    <row r="269" spans="1:6" ht="36" x14ac:dyDescent="0.2">
      <c r="A269" s="68" t="s">
        <v>146</v>
      </c>
      <c r="B269" s="69" t="s">
        <v>147</v>
      </c>
      <c r="C269" s="73">
        <v>124500</v>
      </c>
    </row>
    <row r="270" spans="1:6" ht="30.75" customHeight="1" x14ac:dyDescent="0.2">
      <c r="A270" s="68" t="s">
        <v>638</v>
      </c>
      <c r="B270" s="69" t="s">
        <v>148</v>
      </c>
      <c r="C270" s="70">
        <v>3412300</v>
      </c>
    </row>
    <row r="271" spans="1:6" ht="48" x14ac:dyDescent="0.2">
      <c r="A271" s="74" t="s">
        <v>149</v>
      </c>
      <c r="B271" s="69" t="s">
        <v>97</v>
      </c>
      <c r="C271" s="70">
        <v>12923900</v>
      </c>
    </row>
    <row r="272" spans="1:6" ht="36" x14ac:dyDescent="0.2">
      <c r="A272" s="74" t="s">
        <v>134</v>
      </c>
      <c r="B272" s="69" t="s">
        <v>135</v>
      </c>
      <c r="C272" s="70">
        <v>309301300</v>
      </c>
    </row>
    <row r="273" spans="1:3" ht="60" x14ac:dyDescent="0.2">
      <c r="A273" s="74" t="s">
        <v>93</v>
      </c>
      <c r="B273" s="69" t="s">
        <v>150</v>
      </c>
      <c r="C273" s="70">
        <v>1334800</v>
      </c>
    </row>
    <row r="274" spans="1:3" ht="48" x14ac:dyDescent="0.2">
      <c r="A274" s="74" t="s">
        <v>549</v>
      </c>
      <c r="B274" s="69" t="s">
        <v>548</v>
      </c>
      <c r="C274" s="70">
        <v>4079200</v>
      </c>
    </row>
    <row r="275" spans="1:3" ht="48" x14ac:dyDescent="0.2">
      <c r="A275" s="74" t="s">
        <v>541</v>
      </c>
      <c r="B275" s="69" t="s">
        <v>126</v>
      </c>
      <c r="C275" s="70">
        <v>28519200</v>
      </c>
    </row>
    <row r="276" spans="1:3" ht="38.25" customHeight="1" x14ac:dyDescent="0.2">
      <c r="A276" s="74" t="s">
        <v>639</v>
      </c>
      <c r="B276" s="69" t="s">
        <v>640</v>
      </c>
      <c r="C276" s="70">
        <v>118997200</v>
      </c>
    </row>
    <row r="277" spans="1:3" ht="84" x14ac:dyDescent="0.2">
      <c r="A277" s="75" t="s">
        <v>641</v>
      </c>
      <c r="B277" s="69" t="s">
        <v>98</v>
      </c>
      <c r="C277" s="70">
        <v>22720000</v>
      </c>
    </row>
    <row r="278" spans="1:3" ht="24" x14ac:dyDescent="0.2">
      <c r="A278" s="75" t="s">
        <v>642</v>
      </c>
      <c r="B278" s="69" t="s">
        <v>643</v>
      </c>
      <c r="C278" s="70">
        <v>188400000</v>
      </c>
    </row>
    <row r="279" spans="1:3" ht="60" x14ac:dyDescent="0.2">
      <c r="A279" s="75" t="s">
        <v>644</v>
      </c>
      <c r="B279" s="69" t="s">
        <v>645</v>
      </c>
      <c r="C279" s="70">
        <v>3759000</v>
      </c>
    </row>
    <row r="280" spans="1:3" ht="60" x14ac:dyDescent="0.2">
      <c r="A280" s="75" t="s">
        <v>646</v>
      </c>
      <c r="B280" s="69" t="s">
        <v>647</v>
      </c>
      <c r="C280" s="70">
        <v>53197000</v>
      </c>
    </row>
    <row r="281" spans="1:3" ht="48" x14ac:dyDescent="0.2">
      <c r="A281" s="75" t="s">
        <v>648</v>
      </c>
      <c r="B281" s="69" t="s">
        <v>649</v>
      </c>
      <c r="C281" s="70">
        <v>74253500</v>
      </c>
    </row>
    <row r="282" spans="1:3" ht="36" x14ac:dyDescent="0.2">
      <c r="A282" s="74" t="s">
        <v>551</v>
      </c>
      <c r="B282" s="69" t="s">
        <v>550</v>
      </c>
      <c r="C282" s="70">
        <v>29829200</v>
      </c>
    </row>
    <row r="283" spans="1:3" ht="36" x14ac:dyDescent="0.2">
      <c r="A283" s="74" t="s">
        <v>553</v>
      </c>
      <c r="B283" s="69" t="s">
        <v>552</v>
      </c>
      <c r="C283" s="70">
        <v>59788800</v>
      </c>
    </row>
    <row r="284" spans="1:3" ht="24" x14ac:dyDescent="0.2">
      <c r="A284" s="74" t="s">
        <v>286</v>
      </c>
      <c r="B284" s="69" t="s">
        <v>99</v>
      </c>
      <c r="C284" s="70">
        <v>14889700</v>
      </c>
    </row>
    <row r="285" spans="1:3" ht="48" x14ac:dyDescent="0.2">
      <c r="A285" s="74" t="s">
        <v>684</v>
      </c>
      <c r="B285" s="69" t="s">
        <v>100</v>
      </c>
      <c r="C285" s="70">
        <v>8164900</v>
      </c>
    </row>
    <row r="286" spans="1:3" ht="48" x14ac:dyDescent="0.2">
      <c r="A286" s="74" t="s">
        <v>650</v>
      </c>
      <c r="B286" s="69" t="s">
        <v>651</v>
      </c>
      <c r="C286" s="70">
        <v>75034000</v>
      </c>
    </row>
    <row r="287" spans="1:3" ht="72" x14ac:dyDescent="0.2">
      <c r="A287" s="74" t="s">
        <v>652</v>
      </c>
      <c r="B287" s="69" t="s">
        <v>101</v>
      </c>
      <c r="C287" s="70">
        <v>4655500</v>
      </c>
    </row>
    <row r="288" spans="1:3" ht="36" x14ac:dyDescent="0.2">
      <c r="A288" s="74" t="s">
        <v>542</v>
      </c>
      <c r="B288" s="69" t="s">
        <v>287</v>
      </c>
      <c r="C288" s="70">
        <v>2152200</v>
      </c>
    </row>
    <row r="289" spans="1:3" ht="24" x14ac:dyDescent="0.2">
      <c r="A289" s="74" t="s">
        <v>151</v>
      </c>
      <c r="B289" s="69" t="s">
        <v>127</v>
      </c>
      <c r="C289" s="70">
        <v>55869500</v>
      </c>
    </row>
    <row r="290" spans="1:3" ht="60" x14ac:dyDescent="0.2">
      <c r="A290" s="74" t="s">
        <v>543</v>
      </c>
      <c r="B290" s="69" t="s">
        <v>152</v>
      </c>
      <c r="C290" s="70">
        <v>4260000</v>
      </c>
    </row>
    <row r="291" spans="1:3" ht="60" x14ac:dyDescent="0.2">
      <c r="A291" s="74" t="s">
        <v>555</v>
      </c>
      <c r="B291" s="35" t="s">
        <v>554</v>
      </c>
      <c r="C291" s="70">
        <v>3544600</v>
      </c>
    </row>
    <row r="292" spans="1:3" ht="48" x14ac:dyDescent="0.2">
      <c r="A292" s="74" t="s">
        <v>288</v>
      </c>
      <c r="B292" s="35" t="s">
        <v>289</v>
      </c>
      <c r="C292" s="70">
        <v>377951200</v>
      </c>
    </row>
    <row r="293" spans="1:3" ht="24" x14ac:dyDescent="0.2">
      <c r="A293" s="74" t="s">
        <v>653</v>
      </c>
      <c r="B293" s="35" t="s">
        <v>654</v>
      </c>
      <c r="C293" s="70">
        <v>7019000</v>
      </c>
    </row>
    <row r="294" spans="1:3" ht="24" x14ac:dyDescent="0.2">
      <c r="A294" s="74" t="s">
        <v>544</v>
      </c>
      <c r="B294" s="42" t="s">
        <v>376</v>
      </c>
      <c r="C294" s="15">
        <v>668722000</v>
      </c>
    </row>
    <row r="295" spans="1:3" ht="60" x14ac:dyDescent="0.2">
      <c r="A295" s="74" t="s">
        <v>557</v>
      </c>
      <c r="B295" s="42" t="s">
        <v>556</v>
      </c>
      <c r="C295" s="15">
        <v>9289400</v>
      </c>
    </row>
    <row r="296" spans="1:3" ht="36" x14ac:dyDescent="0.2">
      <c r="A296" s="76" t="s">
        <v>655</v>
      </c>
      <c r="B296" s="42" t="s">
        <v>558</v>
      </c>
      <c r="C296" s="15">
        <v>1730775300</v>
      </c>
    </row>
    <row r="297" spans="1:3" ht="60" x14ac:dyDescent="0.2">
      <c r="A297" s="53" t="s">
        <v>656</v>
      </c>
      <c r="B297" s="42" t="s">
        <v>102</v>
      </c>
      <c r="C297" s="15">
        <v>97721700</v>
      </c>
    </row>
    <row r="298" spans="1:3" ht="48" x14ac:dyDescent="0.2">
      <c r="A298" s="53" t="s">
        <v>290</v>
      </c>
      <c r="B298" s="35" t="s">
        <v>291</v>
      </c>
      <c r="C298" s="70">
        <v>212069400</v>
      </c>
    </row>
    <row r="299" spans="1:3" ht="48" x14ac:dyDescent="0.2">
      <c r="A299" s="53" t="s">
        <v>657</v>
      </c>
      <c r="B299" s="35" t="s">
        <v>658</v>
      </c>
      <c r="C299" s="70">
        <v>144768000</v>
      </c>
    </row>
    <row r="300" spans="1:3" ht="24" x14ac:dyDescent="0.2">
      <c r="A300" s="53" t="s">
        <v>659</v>
      </c>
      <c r="B300" s="35" t="s">
        <v>660</v>
      </c>
      <c r="C300" s="70">
        <v>29140000</v>
      </c>
    </row>
    <row r="301" spans="1:3" ht="36" x14ac:dyDescent="0.2">
      <c r="A301" s="53" t="s">
        <v>153</v>
      </c>
      <c r="B301" s="35" t="s">
        <v>103</v>
      </c>
      <c r="C301" s="70">
        <v>14457900</v>
      </c>
    </row>
    <row r="302" spans="1:3" ht="48" x14ac:dyDescent="0.2">
      <c r="A302" s="53" t="s">
        <v>661</v>
      </c>
      <c r="B302" s="35" t="s">
        <v>662</v>
      </c>
      <c r="C302" s="70">
        <v>5313700</v>
      </c>
    </row>
    <row r="303" spans="1:3" ht="24" x14ac:dyDescent="0.2">
      <c r="A303" s="53" t="s">
        <v>154</v>
      </c>
      <c r="B303" s="35" t="s">
        <v>155</v>
      </c>
      <c r="C303" s="70">
        <v>9213000</v>
      </c>
    </row>
    <row r="304" spans="1:3" ht="24" x14ac:dyDescent="0.2">
      <c r="A304" s="53" t="s">
        <v>156</v>
      </c>
      <c r="B304" s="35" t="s">
        <v>157</v>
      </c>
      <c r="C304" s="70">
        <v>13201800</v>
      </c>
    </row>
    <row r="305" spans="1:3" ht="36" x14ac:dyDescent="0.2">
      <c r="A305" s="53" t="s">
        <v>663</v>
      </c>
      <c r="B305" s="35" t="s">
        <v>664</v>
      </c>
      <c r="C305" s="70">
        <v>35667800</v>
      </c>
    </row>
    <row r="306" spans="1:3" ht="48" x14ac:dyDescent="0.2">
      <c r="A306" s="53" t="s">
        <v>665</v>
      </c>
      <c r="B306" s="35" t="s">
        <v>666</v>
      </c>
      <c r="C306" s="70">
        <v>1016370200</v>
      </c>
    </row>
    <row r="307" spans="1:3" ht="24" x14ac:dyDescent="0.2">
      <c r="A307" s="53" t="s">
        <v>667</v>
      </c>
      <c r="B307" s="35" t="s">
        <v>668</v>
      </c>
      <c r="C307" s="70">
        <v>1838700</v>
      </c>
    </row>
    <row r="308" spans="1:3" ht="24" x14ac:dyDescent="0.2">
      <c r="A308" s="53" t="s">
        <v>669</v>
      </c>
      <c r="B308" s="35" t="s">
        <v>670</v>
      </c>
      <c r="C308" s="70">
        <v>99364200</v>
      </c>
    </row>
    <row r="309" spans="1:3" ht="36" x14ac:dyDescent="0.2">
      <c r="A309" s="76" t="s">
        <v>136</v>
      </c>
      <c r="B309" s="35" t="s">
        <v>137</v>
      </c>
      <c r="C309" s="70">
        <v>5631800</v>
      </c>
    </row>
    <row r="310" spans="1:3" ht="36" x14ac:dyDescent="0.2">
      <c r="A310" s="76" t="s">
        <v>671</v>
      </c>
      <c r="B310" s="35" t="s">
        <v>672</v>
      </c>
      <c r="C310" s="70">
        <v>1225500</v>
      </c>
    </row>
    <row r="311" spans="1:3" ht="24" x14ac:dyDescent="0.2">
      <c r="A311" s="53" t="s">
        <v>292</v>
      </c>
      <c r="B311" s="35" t="s">
        <v>133</v>
      </c>
      <c r="C311" s="70">
        <v>106736500</v>
      </c>
    </row>
    <row r="312" spans="1:3" ht="28.5" customHeight="1" x14ac:dyDescent="0.2">
      <c r="A312" s="53" t="s">
        <v>673</v>
      </c>
      <c r="B312" s="35" t="s">
        <v>674</v>
      </c>
      <c r="C312" s="70">
        <v>7144000</v>
      </c>
    </row>
    <row r="313" spans="1:3" ht="48" x14ac:dyDescent="0.2">
      <c r="A313" s="77" t="s">
        <v>421</v>
      </c>
      <c r="B313" s="35" t="s">
        <v>104</v>
      </c>
      <c r="C313" s="70">
        <v>50744300</v>
      </c>
    </row>
    <row r="314" spans="1:3" ht="24" x14ac:dyDescent="0.2">
      <c r="A314" s="53" t="s">
        <v>293</v>
      </c>
      <c r="B314" s="35" t="s">
        <v>105</v>
      </c>
      <c r="C314" s="70">
        <v>81705700</v>
      </c>
    </row>
    <row r="315" spans="1:3" ht="24" x14ac:dyDescent="0.2">
      <c r="A315" s="76" t="s">
        <v>294</v>
      </c>
      <c r="B315" s="69" t="s">
        <v>158</v>
      </c>
      <c r="C315" s="70">
        <v>202745900</v>
      </c>
    </row>
    <row r="316" spans="1:3" ht="24" x14ac:dyDescent="0.2">
      <c r="A316" s="76" t="s">
        <v>560</v>
      </c>
      <c r="B316" s="69" t="s">
        <v>559</v>
      </c>
      <c r="C316" s="70">
        <v>110262000</v>
      </c>
    </row>
    <row r="317" spans="1:3" ht="48" x14ac:dyDescent="0.2">
      <c r="A317" s="76" t="s">
        <v>295</v>
      </c>
      <c r="B317" s="69" t="s">
        <v>324</v>
      </c>
      <c r="C317" s="70">
        <v>55625400</v>
      </c>
    </row>
    <row r="318" spans="1:3" ht="24" x14ac:dyDescent="0.2">
      <c r="A318" s="76" t="s">
        <v>675</v>
      </c>
      <c r="B318" s="69" t="s">
        <v>676</v>
      </c>
      <c r="C318" s="70">
        <v>15920000</v>
      </c>
    </row>
    <row r="319" spans="1:3" ht="24" x14ac:dyDescent="0.2">
      <c r="A319" s="76" t="s">
        <v>562</v>
      </c>
      <c r="B319" s="69" t="s">
        <v>561</v>
      </c>
      <c r="C319" s="70">
        <v>534394000</v>
      </c>
    </row>
    <row r="320" spans="1:3" ht="48" x14ac:dyDescent="0.2">
      <c r="A320" s="76" t="s">
        <v>564</v>
      </c>
      <c r="B320" s="71" t="s">
        <v>563</v>
      </c>
      <c r="C320" s="15">
        <v>52152500</v>
      </c>
    </row>
    <row r="321" spans="1:3" ht="36" x14ac:dyDescent="0.2">
      <c r="A321" s="76" t="s">
        <v>677</v>
      </c>
      <c r="B321" s="69" t="s">
        <v>565</v>
      </c>
      <c r="C321" s="70">
        <v>90000000</v>
      </c>
    </row>
    <row r="322" spans="1:3" ht="36" x14ac:dyDescent="0.2">
      <c r="A322" s="76" t="s">
        <v>567</v>
      </c>
      <c r="B322" s="69" t="s">
        <v>566</v>
      </c>
      <c r="C322" s="70">
        <v>116830900</v>
      </c>
    </row>
    <row r="323" spans="1:3" ht="41.25" customHeight="1" x14ac:dyDescent="0.2">
      <c r="A323" s="76" t="s">
        <v>296</v>
      </c>
      <c r="B323" s="69" t="s">
        <v>297</v>
      </c>
      <c r="C323" s="70">
        <v>1024584400</v>
      </c>
    </row>
    <row r="324" spans="1:3" ht="12.75" x14ac:dyDescent="0.2">
      <c r="A324" s="78" t="s">
        <v>82</v>
      </c>
      <c r="B324" s="33" t="s">
        <v>106</v>
      </c>
      <c r="C324" s="34">
        <f>SUM(C325:C340)</f>
        <v>1408564200</v>
      </c>
    </row>
    <row r="325" spans="1:3" ht="36" x14ac:dyDescent="0.2">
      <c r="A325" s="77" t="s">
        <v>419</v>
      </c>
      <c r="B325" s="35" t="s">
        <v>107</v>
      </c>
      <c r="C325" s="70">
        <v>25445100</v>
      </c>
    </row>
    <row r="326" spans="1:3" ht="48" x14ac:dyDescent="0.2">
      <c r="A326" s="53" t="s">
        <v>85</v>
      </c>
      <c r="B326" s="35" t="s">
        <v>108</v>
      </c>
      <c r="C326" s="70">
        <v>136800</v>
      </c>
    </row>
    <row r="327" spans="1:3" ht="24" x14ac:dyDescent="0.2">
      <c r="A327" s="53" t="s">
        <v>159</v>
      </c>
      <c r="B327" s="35" t="s">
        <v>109</v>
      </c>
      <c r="C327" s="70">
        <v>11146000</v>
      </c>
    </row>
    <row r="328" spans="1:3" ht="24" x14ac:dyDescent="0.2">
      <c r="A328" s="53" t="s">
        <v>160</v>
      </c>
      <c r="B328" s="35" t="s">
        <v>110</v>
      </c>
      <c r="C328" s="70">
        <v>129011800</v>
      </c>
    </row>
    <row r="329" spans="1:3" ht="48" x14ac:dyDescent="0.2">
      <c r="A329" s="53" t="s">
        <v>298</v>
      </c>
      <c r="B329" s="35" t="s">
        <v>111</v>
      </c>
      <c r="C329" s="70">
        <v>3697000</v>
      </c>
    </row>
    <row r="330" spans="1:3" ht="48" x14ac:dyDescent="0.2">
      <c r="A330" s="53" t="s">
        <v>420</v>
      </c>
      <c r="B330" s="35" t="s">
        <v>112</v>
      </c>
      <c r="C330" s="70">
        <v>4571700</v>
      </c>
    </row>
    <row r="331" spans="1:3" ht="48" x14ac:dyDescent="0.2">
      <c r="A331" s="53" t="s">
        <v>161</v>
      </c>
      <c r="B331" s="35" t="s">
        <v>113</v>
      </c>
      <c r="C331" s="70">
        <v>77194200</v>
      </c>
    </row>
    <row r="332" spans="1:3" ht="60" x14ac:dyDescent="0.2">
      <c r="A332" s="53" t="s">
        <v>545</v>
      </c>
      <c r="B332" s="35" t="s">
        <v>114</v>
      </c>
      <c r="C332" s="70">
        <v>49300</v>
      </c>
    </row>
    <row r="333" spans="1:3" ht="24" x14ac:dyDescent="0.2">
      <c r="A333" s="53" t="s">
        <v>52</v>
      </c>
      <c r="B333" s="35" t="s">
        <v>115</v>
      </c>
      <c r="C333" s="70">
        <v>528752400</v>
      </c>
    </row>
    <row r="334" spans="1:3" ht="60" x14ac:dyDescent="0.2">
      <c r="A334" s="77" t="s">
        <v>678</v>
      </c>
      <c r="B334" s="35" t="s">
        <v>116</v>
      </c>
      <c r="C334" s="70">
        <v>241123800</v>
      </c>
    </row>
    <row r="335" spans="1:3" ht="24" x14ac:dyDescent="0.2">
      <c r="A335" s="77" t="s">
        <v>569</v>
      </c>
      <c r="B335" s="35" t="s">
        <v>568</v>
      </c>
      <c r="C335" s="70">
        <v>116722600</v>
      </c>
    </row>
    <row r="336" spans="1:3" ht="24" x14ac:dyDescent="0.2">
      <c r="A336" s="53" t="s">
        <v>162</v>
      </c>
      <c r="B336" s="35" t="s">
        <v>128</v>
      </c>
      <c r="C336" s="70">
        <v>3022100</v>
      </c>
    </row>
    <row r="337" spans="1:3" ht="24" x14ac:dyDescent="0.2">
      <c r="A337" s="53" t="s">
        <v>163</v>
      </c>
      <c r="B337" s="35" t="s">
        <v>129</v>
      </c>
      <c r="C337" s="70">
        <v>11300</v>
      </c>
    </row>
    <row r="338" spans="1:3" ht="54.75" customHeight="1" x14ac:dyDescent="0.2">
      <c r="A338" s="53" t="s">
        <v>164</v>
      </c>
      <c r="B338" s="35" t="s">
        <v>130</v>
      </c>
      <c r="C338" s="70">
        <v>2638400</v>
      </c>
    </row>
    <row r="339" spans="1:3" ht="72" x14ac:dyDescent="0.2">
      <c r="A339" s="53" t="s">
        <v>165</v>
      </c>
      <c r="B339" s="35" t="s">
        <v>166</v>
      </c>
      <c r="C339" s="70">
        <v>168768900</v>
      </c>
    </row>
    <row r="340" spans="1:3" ht="24" x14ac:dyDescent="0.2">
      <c r="A340" s="53" t="s">
        <v>299</v>
      </c>
      <c r="B340" s="35" t="s">
        <v>117</v>
      </c>
      <c r="C340" s="70">
        <v>96272800</v>
      </c>
    </row>
    <row r="341" spans="1:3" ht="12.75" x14ac:dyDescent="0.2">
      <c r="A341" s="78" t="s">
        <v>53</v>
      </c>
      <c r="B341" s="33" t="s">
        <v>118</v>
      </c>
      <c r="C341" s="34">
        <f>SUM(C342:C347)</f>
        <v>814678400</v>
      </c>
    </row>
    <row r="342" spans="1:3" ht="36" x14ac:dyDescent="0.2">
      <c r="A342" s="53" t="s">
        <v>167</v>
      </c>
      <c r="B342" s="35" t="s">
        <v>119</v>
      </c>
      <c r="C342" s="70">
        <v>24850000</v>
      </c>
    </row>
    <row r="343" spans="1:3" ht="36" x14ac:dyDescent="0.2">
      <c r="A343" s="77" t="s">
        <v>418</v>
      </c>
      <c r="B343" s="35" t="s">
        <v>120</v>
      </c>
      <c r="C343" s="70">
        <v>13850000</v>
      </c>
    </row>
    <row r="344" spans="1:3" ht="36" x14ac:dyDescent="0.2">
      <c r="A344" s="53" t="s">
        <v>168</v>
      </c>
      <c r="B344" s="35" t="s">
        <v>121</v>
      </c>
      <c r="C344" s="70">
        <v>47305200</v>
      </c>
    </row>
    <row r="345" spans="1:3" ht="84" x14ac:dyDescent="0.2">
      <c r="A345" s="53" t="s">
        <v>679</v>
      </c>
      <c r="B345" s="35" t="s">
        <v>300</v>
      </c>
      <c r="C345" s="70">
        <v>639280800</v>
      </c>
    </row>
    <row r="346" spans="1:3" ht="96" x14ac:dyDescent="0.2">
      <c r="A346" s="53" t="s">
        <v>680</v>
      </c>
      <c r="B346" s="35" t="s">
        <v>570</v>
      </c>
      <c r="C346" s="70">
        <v>89238000</v>
      </c>
    </row>
    <row r="347" spans="1:3" ht="48" x14ac:dyDescent="0.2">
      <c r="A347" s="53" t="s">
        <v>169</v>
      </c>
      <c r="B347" s="42" t="s">
        <v>131</v>
      </c>
      <c r="C347" s="15">
        <v>154400</v>
      </c>
    </row>
    <row r="348" spans="1:3" ht="24" x14ac:dyDescent="0.2">
      <c r="A348" s="78" t="s">
        <v>170</v>
      </c>
      <c r="B348" s="33" t="s">
        <v>171</v>
      </c>
      <c r="C348" s="34">
        <f t="shared" ref="C348" si="1">C349</f>
        <v>799013915.37</v>
      </c>
    </row>
    <row r="349" spans="1:3" ht="24" x14ac:dyDescent="0.2">
      <c r="A349" s="78" t="s">
        <v>172</v>
      </c>
      <c r="B349" s="33" t="s">
        <v>173</v>
      </c>
      <c r="C349" s="34">
        <f>SUM(C350:C351)</f>
        <v>799013915.37</v>
      </c>
    </row>
    <row r="350" spans="1:3" ht="63.75" customHeight="1" x14ac:dyDescent="0.2">
      <c r="A350" s="53" t="s">
        <v>681</v>
      </c>
      <c r="B350" s="35" t="s">
        <v>174</v>
      </c>
      <c r="C350" s="70">
        <v>636913915.37</v>
      </c>
    </row>
    <row r="351" spans="1:3" ht="54.75" customHeight="1" x14ac:dyDescent="0.2">
      <c r="A351" s="53" t="s">
        <v>682</v>
      </c>
      <c r="B351" s="35" t="s">
        <v>683</v>
      </c>
      <c r="C351" s="70">
        <v>162100000</v>
      </c>
    </row>
    <row r="352" spans="1:3" ht="12.75" x14ac:dyDescent="0.2">
      <c r="A352" s="81" t="s">
        <v>68</v>
      </c>
      <c r="C352" s="80">
        <f>C262+C7</f>
        <v>127747520948.37</v>
      </c>
    </row>
  </sheetData>
  <autoFilter ref="A6:IP352"/>
  <customSheetViews>
    <customSheetView guid="{2DA92356-DBA9-439D-BFE7-F910EF23876A}" scale="90" showPageBreaks="1" showGridLines="0" showAutoFilter="1" hiddenColumns="1">
      <selection activeCell="E1" sqref="E1:F1"/>
      <rowBreaks count="2" manualBreakCount="2">
        <brk id="39" max="16383" man="1"/>
        <brk id="370" max="16383" man="1"/>
      </rowBreaks>
      <pageMargins left="0.39370078740157483" right="0.39370078740157483" top="0.39370078740157483" bottom="0.39370078740157483" header="0.11811023622047245" footer="0.31496062992125984"/>
      <pageSetup paperSize="9" scale="61" firstPageNumber="76" fitToHeight="0" orientation="landscape" useFirstPageNumber="1" horizontalDpi="300" verticalDpi="300" r:id="rId1"/>
      <headerFooter differentFirst="1">
        <oddHeader>&amp;C&amp;12&amp;P</oddHeader>
        <firstHeader>&amp;C&amp;12&amp;P</firstHeader>
      </headerFooter>
      <autoFilter ref="A6:IS644"/>
    </customSheetView>
    <customSheetView guid="{FA37EC6F-71B2-4E7D-BFD6-1A8DCB301373}" scale="80" showPageBreaks="1" showGridLines="0" fitToPage="1" printArea="1" showAutoFilter="1" hiddenColumns="1">
      <pane xSplit="2" ySplit="8" topLeftCell="D507" activePane="bottomRight" state="frozen"/>
      <selection pane="bottomRight" activeCell="B511" sqref="B511"/>
      <rowBreaks count="2" manualBreakCount="2">
        <brk id="52" max="16383" man="1"/>
        <brk id="276" max="16383" man="1"/>
      </rowBreaks>
      <pageMargins left="0.39370078740157483" right="0.19685039370078741" top="0.39370078740157483" bottom="0.39370078740157483" header="0.11811023622047245" footer="0.31496062992125984"/>
      <pageSetup paperSize="9" scale="43" firstPageNumber="76" fitToHeight="12" orientation="portrait" useFirstPageNumber="1" horizontalDpi="300" verticalDpi="300" r:id="rId2"/>
      <headerFooter>
        <oddHeader>&amp;R&amp;12&amp;D</oddHeader>
        <oddFooter>&amp;L&amp;12&amp;Z&amp;F</oddFooter>
        <firstHeader>&amp;C&amp;12&amp;P</firstHeader>
      </headerFooter>
      <autoFilter ref="A504:IS512"/>
    </customSheetView>
    <customSheetView guid="{8AA0BAE9-D844-40D6-AD58-8F445759CC6D}" showGridLines="0" fitToPage="1" printArea="1" showAutoFilter="1" view="pageBreakPreview">
      <pane xSplit="2" ySplit="8" topLeftCell="C118" activePane="bottomRight" state="frozen"/>
      <selection pane="bottomRight" activeCell="A120" sqref="A120"/>
      <rowBreaks count="6" manualBreakCount="6">
        <brk id="58" max="16383" man="1"/>
        <brk id="81" max="16383" man="1"/>
        <brk id="101" max="16383" man="1"/>
        <brk id="138" max="8" man="1"/>
        <brk id="190" max="6" man="1"/>
        <brk id="204" max="6" man="1"/>
      </rowBreaks>
      <pageMargins left="0.59055118110236227" right="0.19685039370078741" top="0.39370078740157483" bottom="0.59055118110236227" header="0" footer="0"/>
      <pageSetup paperSize="9" scale="74" fitToHeight="14" orientation="landscape" horizontalDpi="300" verticalDpi="300" r:id="rId3"/>
      <headerFooter>
        <oddFooter>&amp;L&amp;Z&amp;F  &amp;T&amp;D</oddFooter>
      </headerFooter>
      <autoFilter ref="A6:B298"/>
    </customSheetView>
    <customSheetView guid="{73510616-A23E-4365-8BA3-A00BB0976B6C}" scale="90" showGridLines="0" showAutoFilter="1" topLeftCell="A60">
      <selection activeCell="B65" sqref="B65"/>
      <pageMargins left="0.21" right="0.39370078740157483" top="0.39370078740157483" bottom="0.39370078740157483" header="0.11811023622047245" footer="0"/>
      <pageSetup paperSize="9" scale="50" firstPageNumber="22" fitToHeight="6" orientation="landscape" useFirstPageNumber="1" r:id="rId4"/>
      <headerFooter>
        <oddHeader>&amp;C&amp;12&amp;P</oddHeader>
      </headerFooter>
      <autoFilter ref="A6:D298"/>
    </customSheetView>
    <customSheetView guid="{14BDC7E5-2D9F-4134-ADBB-FC21B817255A}" scale="86" showPageBreaks="1" showGridLines="0">
      <pane ySplit="4" topLeftCell="A56" activePane="bottomLeft" state="frozen"/>
      <selection pane="bottomLeft" activeCell="E60" sqref="E60"/>
      <pageMargins left="0.98425196850393704" right="0" top="0.39370078740157483" bottom="0.59055118110236227" header="0" footer="0"/>
      <pageSetup paperSize="9" scale="73" fitToWidth="0" fitToHeight="6" orientation="portrait" r:id="rId5"/>
      <headerFooter>
        <oddFooter>&amp;L&amp;Z&amp;F</oddFooter>
      </headerFooter>
    </customSheetView>
    <customSheetView guid="{7BFE7861-72DE-4344-A00E-C5718E0113EB}" scale="86" showPageBreaks="1" showGridLines="0" topLeftCell="A15">
      <pane xSplit="2" ySplit="5" topLeftCell="C47" activePane="bottomRight" state="frozen"/>
      <selection pane="bottomRight" activeCell="A64" sqref="A64:G64"/>
      <pageMargins left="0.98425196850393704" right="0" top="0.39370078740157483" bottom="0.59055118110236227" header="0" footer="0"/>
      <pageSetup paperSize="9" scale="60" fitToWidth="0" fitToHeight="6" orientation="portrait" r:id="rId6"/>
      <headerFooter>
        <oddFooter>&amp;L&amp;Z&amp;F</oddFooter>
      </headerFooter>
    </customSheetView>
    <customSheetView guid="{5A3CCC71-FEF3-43BF-AA15-E600F78C3479}" scale="86" showGridLines="0" showAutoFilter="1" hiddenRows="1" topLeftCell="A14">
      <pane xSplit="2" ySplit="4" topLeftCell="F194" activePane="bottomRight" state="frozen"/>
      <selection pane="bottomRight" activeCell="K202" sqref="K202"/>
      <pageMargins left="0.98425196850393704" right="0" top="0.39370078740157483" bottom="0.59055118110236227" header="0" footer="0"/>
      <pageSetup paperSize="9" scale="73" fitToWidth="0" fitToHeight="6" orientation="portrait" r:id="rId7"/>
      <headerFooter>
        <oddFooter>&amp;L&amp;Z&amp;F</oddFooter>
      </headerFooter>
      <autoFilter ref="B1:F1"/>
    </customSheetView>
    <customSheetView guid="{9A2F5CA3-0B2C-49B8-A8C5-3F74B85B5F25}" scale="86" showPageBreaks="1" showGridLines="0" printArea="1" showAutoFilter="1" topLeftCell="A132">
      <selection activeCell="D133" sqref="D133"/>
      <pageMargins left="0.59055118110236227" right="0.39370078740157483" top="0.39370078740157483" bottom="0.39370078740157483" header="0" footer="0.31496062992125984"/>
      <pageSetup paperSize="9" scale="85" firstPageNumber="37" fitToWidth="0" fitToHeight="6" orientation="portrait" useFirstPageNumber="1" horizontalDpi="300" verticalDpi="300" r:id="rId8"/>
      <headerFooter>
        <oddFooter>&amp;C&amp;P</oddFooter>
      </headerFooter>
      <autoFilter ref="B1:D1"/>
    </customSheetView>
    <customSheetView guid="{86849D50-2E85-438F-84F7-EA62A1B29E15}" scale="90" showPageBreaks="1" showGridLines="0">
      <pane ySplit="10" topLeftCell="A137" activePane="bottomLeft" state="frozen"/>
      <selection pane="bottomLeft" activeCell="A15" sqref="A15"/>
      <pageMargins left="0.98425196850393704" right="0" top="0.39370078740157483" bottom="0.59055118110236227" header="0" footer="0"/>
      <pageSetup paperSize="9" scale="70" fitToWidth="0" fitToHeight="0" orientation="portrait" r:id="rId9"/>
      <headerFooter>
        <oddFooter>&amp;L&amp;Z&amp;F</oddFooter>
      </headerFooter>
    </customSheetView>
    <customSheetView guid="{333E508B-B3B9-4F02-B0F8-E93D539EAD54}" showGridLines="0" printArea="1" view="pageBreakPreview" topLeftCell="A5">
      <pane xSplit="2" ySplit="5" topLeftCell="C10" activePane="bottomRight" state="frozen"/>
      <selection pane="bottomRight" activeCell="D12" sqref="D12"/>
      <rowBreaks count="4" manualBreakCount="4">
        <brk id="54" max="5" man="1"/>
        <brk id="82" max="5" man="1"/>
        <brk id="111" max="5" man="1"/>
        <brk id="149" max="5" man="1"/>
      </rowBreaks>
      <pageMargins left="0.59055118110236227" right="0.19685039370078741" top="0.39370078740157483" bottom="0.59055118110236227" header="0" footer="0"/>
      <pageSetup paperSize="9" scale="66" fitToWidth="0" fitToHeight="6" orientation="landscape" r:id="rId10"/>
      <headerFooter>
        <oddFooter>&amp;L&amp;Z&amp;F  &amp;T&amp;D</oddFooter>
      </headerFooter>
    </customSheetView>
    <customSheetView guid="{48C53D35-BE1D-4009-89B1-1E0D36F3BF9E}" scale="70" showGridLines="0" fitToPage="1" printArea="1" showAutoFilter="1" view="pageBreakPreview" topLeftCell="A5">
      <pane xSplit="1" ySplit="2" topLeftCell="B174" activePane="bottomRight" state="frozen"/>
      <selection pane="bottomRight" activeCell="A176" sqref="A176"/>
      <rowBreaks count="6" manualBreakCount="6">
        <brk id="57" max="3" man="1"/>
        <brk id="84" max="3" man="1"/>
        <brk id="109" max="7" man="1"/>
        <brk id="137" max="7" man="1"/>
        <brk id="161" max="7" man="1"/>
        <brk id="175" max="6" man="1"/>
      </rowBreaks>
      <pageMargins left="0.59055118110236227" right="0.19685039370078741" top="0.39370078740157483" bottom="0.59055118110236227" header="0" footer="0"/>
      <pageSetup paperSize="9" scale="50" fitToHeight="4" orientation="portrait" horizontalDpi="300" verticalDpi="300" r:id="rId11"/>
      <autoFilter ref="A6:B189"/>
    </customSheetView>
    <customSheetView guid="{49219DB8-EB06-4505-8B6A-F413C56D00AD}" scale="79" showPageBreaks="1" showGridLines="0" topLeftCell="A12">
      <pane xSplit="2" topLeftCell="C1" activePane="topRight" state="frozen"/>
      <selection pane="topRight" activeCell="D21" sqref="D21"/>
      <pageMargins left="0.98425196850393704" right="0" top="0.39370078740157483" bottom="0.59055118110236227" header="0" footer="0"/>
      <pageSetup paperSize="9" fitToWidth="0" fitToHeight="6" orientation="portrait" r:id="rId12"/>
      <headerFooter>
        <oddFooter>&amp;L&amp;Z&amp;F</oddFooter>
      </headerFooter>
    </customSheetView>
    <customSheetView guid="{F30FF4CD-3B8A-458A-91E6-23853EEF618F}" scale="65" showPageBreaks="1" showGridLines="0" fitToPage="1" printArea="1" showAutoFilter="1" hiddenColumns="1" view="pageBreakPreview" topLeftCell="A5">
      <pane xSplit="2" ySplit="5" topLeftCell="C34" activePane="bottomRight" state="frozen"/>
      <selection pane="bottomRight" activeCell="J416" sqref="J416"/>
      <rowBreaks count="2" manualBreakCount="2">
        <brk id="36" max="16383" man="1"/>
        <brk id="229" max="16383" man="1"/>
      </rowBreaks>
      <pageMargins left="0.39370078740157483" right="0.39370078740157483" top="0.39370078740157483" bottom="0.39370078740157483" header="0.11811023622047245" footer="0.31496062992125984"/>
      <pageSetup paperSize="9" scale="61" firstPageNumber="76" fitToHeight="16" orientation="portrait" useFirstPageNumber="1" horizontalDpi="300" verticalDpi="300" r:id="rId13"/>
      <headerFooter differentFirst="1">
        <oddHeader>&amp;C&amp;12&amp;P</oddHeader>
        <firstHeader>&amp;C&amp;12&amp;P</firstHeader>
      </headerFooter>
      <autoFilter ref="A6:IW556"/>
    </customSheetView>
    <customSheetView guid="{99A9A850-6CBA-4CCA-994A-042C6C49CBCF}" scale="90" showPageBreaks="1" showGridLines="0" fitToPage="1" printArea="1" showAutoFilter="1" hiddenColumns="1">
      <pane xSplit="2" ySplit="6" topLeftCell="D571" activePane="bottomRight" state="frozen"/>
      <selection pane="bottomRight" activeCell="E576" sqref="E576:F576"/>
      <rowBreaks count="2" manualBreakCount="2">
        <brk id="52" max="16383" man="1"/>
        <brk id="276" max="16383" man="1"/>
      </rowBreaks>
      <pageMargins left="0.39370078740157483" right="0.19685039370078741" top="0.39370078740157483" bottom="0.39370078740157483" header="0.11811023622047245" footer="0.31496062992125984"/>
      <pageSetup paperSize="9" scale="43" firstPageNumber="76" fitToHeight="12" orientation="portrait" useFirstPageNumber="1" horizontalDpi="300" verticalDpi="300" r:id="rId14"/>
      <headerFooter>
        <oddHeader>&amp;R&amp;12&amp;D</oddHeader>
        <oddFooter>&amp;L&amp;12&amp;Z&amp;F</oddFooter>
        <firstHeader>&amp;C&amp;12&amp;P</firstHeader>
      </headerFooter>
      <autoFilter ref="A6:IS616"/>
    </customSheetView>
  </customSheetViews>
  <mergeCells count="5">
    <mergeCell ref="B1:C1"/>
    <mergeCell ref="A2:C2"/>
    <mergeCell ref="C5:C6"/>
    <mergeCell ref="B5:B6"/>
    <mergeCell ref="A5:A6"/>
  </mergeCells>
  <pageMargins left="0.39370078740157483" right="0.39370078740157483" top="0.39370078740157483" bottom="0.39370078740157483" header="0.11811023622047245" footer="0.31496062992125984"/>
  <pageSetup paperSize="9" scale="88" firstPageNumber="76" fitToHeight="0" orientation="portrait" useFirstPageNumber="1" horizontalDpi="300" verticalDpi="300" r:id="rId15"/>
  <headerFooter>
    <firstHeader>&amp;C&amp;12&amp;P</firstHeader>
  </headerFooter>
  <rowBreaks count="1" manualBreakCount="1">
    <brk id="18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Table1</vt:lpstr>
      <vt:lpstr>Table1!Заголовки_для_печати</vt:lpstr>
      <vt:lpstr>Table1!Область_печати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Любовь Витальевна Глаголева</dc:creator>
  <cp:lastModifiedBy>Егорова А.В.</cp:lastModifiedBy>
  <cp:lastPrinted>2023-10-30T06:37:29Z</cp:lastPrinted>
  <dcterms:created xsi:type="dcterms:W3CDTF">2006-09-16T00:00:00Z</dcterms:created>
  <dcterms:modified xsi:type="dcterms:W3CDTF">2023-10-31T12:47:55Z</dcterms:modified>
</cp:coreProperties>
</file>